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6" yWindow="576" windowWidth="23256" windowHeight="11700"/>
  </bookViews>
  <sheets>
    <sheet name="2021" sheetId="1" r:id="rId1"/>
  </sheets>
  <externalReferences>
    <externalReference r:id="rId2"/>
  </externalReferences>
  <definedNames>
    <definedName name="Z_3A62FDFE_B33F_4285_AF26_B946B57D89E5_.wvu.Rows" localSheetId="0">('2021'!#REF!, '2021'!$3:$3, '2021'!$48:$49, '2021'!#REF!, '2021'!#REF!, '2021'!#REF! ,#REF!)</definedName>
    <definedName name="Z_5F4BDBB1_E645_4516_8FC8_7D1E2AFE448F_.wvu.Rows" localSheetId="0">('2021'!#REF!, '2021'!$3:$3, '2021'!$30:$30, '2021'!$48:$49, '2021'!#REF!, '2021'!#REF!, '2021'!#REF!)</definedName>
    <definedName name="Z_791A6B44_A126_477F_8F66_87C81269CCAF_.wvu.Rows" localSheetId="0">(#REF!, '2021'!#REF!, '2021'!#REF!)</definedName>
    <definedName name="Z_941B9BCB_D95B_4828_B060_DECC595C9511_.wvu.Rows" localSheetId="0">('2021'!#REF!, '2021'!#REF!, '2021'!$3:$3, '2021'!$10:$10, '2021'!$30:$30, '2021'!$34:$34, '2021'!$48:$49, '2021'!#REF!, '2021'!#REF! ,#REF!)</definedName>
    <definedName name="Z_AD8B40E3_4B89_443C_9ACF_B6D22B3A77E7_.wvu.Rows" localSheetId="0">('2021'!#REF!, '2021'!#REF!, '2021'!$3:$3, '2021'!$10:$10, '2021'!$30:$30, '2021'!$34:$34, '2021'!$48:$49, '2021'!#REF!, '2021'!#REF! ,#REF!)</definedName>
    <definedName name="Z_AFEF4DE1_67D6_48C6_A8C8_B9E9198BBD0E_.wvu.Rows" localSheetId="0">(#REF!, '2021'!#REF!)</definedName>
    <definedName name="Z_CAE69FAB_AFBE_4188_8F32_69E048226F14_.wvu.Rows" localSheetId="0">('2021'!#REF!, '2021'!#REF!, '2021'!$3:$3, '2021'!$10:$10, '2021'!$30:$30, '2021'!$34:$34, '2021'!$48:$49, '2021'!#REF!, '2021'!#REF! ,#REF!)</definedName>
    <definedName name="Z_D2DF83CF_573E_4A86_A4BE_5A992E023C65_.wvu.Rows" localSheetId="0">(#REF!, '2021'!#REF!, '2021'!#REF!)</definedName>
    <definedName name="Z_E2CE03E0_A708_4616_8DFD_0910D1C70A9E_.wvu.Rows" localSheetId="0">(#REF!, '2021'!#REF!, '2021'!#REF!)</definedName>
    <definedName name="Z_E6F394BB_DB4B_47AB_A066_DC195B03AE3E_.wvu.Rows" localSheetId="0">('2021'!#REF!, '2021'!#REF!, '2021'!#REF!, '2021'!$3:$3, '2021'!$30:$30, '2021'!$34:$34, '2021'!$48:$49, '2021'!#REF!, '2021'!#REF! ,#REF!)</definedName>
    <definedName name="Z_E8991B2E_0E9F_48F3_A4D6_3B340ABE8C8E_.wvu.Rows" localSheetId="0">('2021'!$3:$3, '2021'!#REF!)</definedName>
    <definedName name="Z_F59D258D_974D_4B2B_B7CC_86B99245EC3C_.wvu.PrintArea" localSheetId="0">'2021'!$A$1:$F$68</definedName>
    <definedName name="Z_F59D258D_974D_4B2B_B7CC_86B99245EC3C_.wvu.Rows" localSheetId="0">('2021'!#REF!, '2021'!#REF!, '2021'!$3:$3, '2021'!$10:$10, '2021'!$30:$30, '2021'!$34:$34, '2021'!$48:$49, '2021'!#REF!, '2021'!#REF!, '2021'!#REF! ,#REF!)</definedName>
    <definedName name="Z_F8542D9D_A523_4F6F_8CFE_9BA4BA3D5B88_.wvu.Rows" localSheetId="0">('2021'!$3:$3, '2021'!#REF!, '2021'!#REF!, '2021'!#REF!)</definedName>
    <definedName name="Z_FAFBB87E_73E9_461E_A4E8_A0EB3259EED0_.wvu.PrintArea" localSheetId="0">'2021'!$A$1:$F$68</definedName>
    <definedName name="Z_FAFBB87E_73E9_461E_A4E8_A0EB3259EED0_.wvu.Rows" localSheetId="0">('2021'!#REF!, '2021'!$3:$3, '2021'!#REF!, '2021'!#REF!, '2021'!#REF!)</definedName>
    <definedName name="_xlnm.Print_Area" localSheetId="0">'2021'!$A$1:$F$68</definedName>
  </definedNames>
  <calcPr calcId="144525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" i="1"/>
  <c r="C66" i="1" l="1"/>
  <c r="C64" i="1"/>
  <c r="C62" i="1"/>
  <c r="C57" i="1"/>
  <c r="C52" i="1"/>
  <c r="C50" i="1"/>
  <c r="C49" i="1"/>
  <c r="C48" i="1"/>
  <c r="C44" i="1"/>
  <c r="C38" i="1"/>
  <c r="C35" i="1"/>
  <c r="C34" i="1"/>
  <c r="C33" i="1"/>
  <c r="C32" i="1"/>
  <c r="C30" i="1"/>
  <c r="C26" i="1"/>
  <c r="C21" i="1"/>
  <c r="C17" i="1"/>
  <c r="C15" i="1"/>
  <c r="C6" i="1"/>
  <c r="C68" i="1" s="1"/>
  <c r="E66" i="1" l="1"/>
  <c r="D66" i="1"/>
  <c r="E64" i="1"/>
  <c r="D64" i="1"/>
  <c r="F63" i="1"/>
  <c r="E62" i="1"/>
  <c r="D62" i="1"/>
  <c r="F61" i="1"/>
  <c r="F60" i="1"/>
  <c r="F59" i="1"/>
  <c r="F58" i="1"/>
  <c r="E57" i="1"/>
  <c r="D57" i="1"/>
  <c r="F56" i="1"/>
  <c r="F55" i="1"/>
  <c r="F54" i="1"/>
  <c r="F53" i="1"/>
  <c r="E52" i="1"/>
  <c r="D52" i="1"/>
  <c r="F51" i="1"/>
  <c r="E50" i="1"/>
  <c r="D50" i="1"/>
  <c r="E49" i="1"/>
  <c r="D49" i="1"/>
  <c r="E48" i="1"/>
  <c r="D48" i="1"/>
  <c r="F47" i="1"/>
  <c r="F46" i="1"/>
  <c r="F45" i="1"/>
  <c r="E44" i="1"/>
  <c r="D44" i="1"/>
  <c r="F43" i="1"/>
  <c r="F42" i="1"/>
  <c r="F41" i="1"/>
  <c r="F40" i="1"/>
  <c r="F39" i="1"/>
  <c r="E38" i="1"/>
  <c r="D38" i="1"/>
  <c r="F36" i="1"/>
  <c r="E35" i="1"/>
  <c r="D35" i="1"/>
  <c r="E34" i="1"/>
  <c r="D34" i="1"/>
  <c r="E33" i="1"/>
  <c r="F33" i="1" s="1"/>
  <c r="E32" i="1"/>
  <c r="F32" i="1" s="1"/>
  <c r="F31" i="1"/>
  <c r="E30" i="1"/>
  <c r="D30" i="1"/>
  <c r="F29" i="1"/>
  <c r="F28" i="1"/>
  <c r="F27" i="1"/>
  <c r="E26" i="1"/>
  <c r="D26" i="1"/>
  <c r="F25" i="1"/>
  <c r="F24" i="1"/>
  <c r="F23" i="1"/>
  <c r="F22" i="1"/>
  <c r="E21" i="1"/>
  <c r="D21" i="1"/>
  <c r="F19" i="1"/>
  <c r="F18" i="1"/>
  <c r="E17" i="1"/>
  <c r="D17" i="1"/>
  <c r="F16" i="1"/>
  <c r="E15" i="1"/>
  <c r="D15" i="1"/>
  <c r="F14" i="1"/>
  <c r="F11" i="1"/>
  <c r="F9" i="1"/>
  <c r="F8" i="1"/>
  <c r="F7" i="1"/>
  <c r="E6" i="1"/>
  <c r="D6" i="1"/>
  <c r="F3" i="1"/>
  <c r="E68" i="1" l="1"/>
  <c r="F48" i="1"/>
  <c r="D68" i="1"/>
  <c r="F62" i="1"/>
  <c r="F57" i="1"/>
  <c r="F52" i="1"/>
  <c r="F44" i="1"/>
  <c r="F38" i="1"/>
  <c r="F35" i="1"/>
  <c r="F26" i="1"/>
  <c r="F21" i="1"/>
  <c r="F17" i="1"/>
  <c r="F15" i="1"/>
  <c r="F6" i="1"/>
  <c r="F49" i="1"/>
  <c r="F34" i="1"/>
  <c r="F68" i="1" l="1"/>
</calcChain>
</file>

<file path=xl/sharedStrings.xml><?xml version="1.0" encoding="utf-8"?>
<sst xmlns="http://schemas.openxmlformats.org/spreadsheetml/2006/main" count="134" uniqueCount="123">
  <si>
    <t>Наименование показателей</t>
  </si>
  <si>
    <t>% исполнения к плану года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</si>
  <si>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</si>
  <si>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</si>
  <si>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</si>
  <si>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</si>
  <si>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</si>
  <si>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</si>
  <si>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</si>
  <si>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</si>
  <si>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</si>
  <si>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</si>
  <si>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</si>
  <si>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</si>
  <si>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</si>
  <si>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</si>
  <si>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</si>
  <si>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</si>
  <si>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</si>
  <si>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</si>
  <si>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</si>
  <si>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</si>
  <si>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</si>
  <si>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</si>
  <si>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</si>
  <si>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</si>
  <si>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</si>
  <si>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</si>
  <si>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</si>
  <si>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</si>
  <si>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</si>
  <si>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</si>
  <si>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</si>
  <si>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</si>
  <si>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</si>
  <si>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</si>
  <si>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</si>
  <si>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</si>
  <si>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</si>
  <si>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</si>
  <si>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</si>
  <si>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</si>
  <si>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</si>
  <si>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</si>
  <si>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</si>
  <si>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</si>
  <si>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</si>
  <si>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</si>
  <si>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</si>
  <si>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</si>
  <si>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</si>
  <si>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</si>
  <si>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</si>
  <si>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</si>
  <si>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</si>
  <si>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</si>
  <si>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</si>
  <si>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</si>
  <si>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</si>
  <si>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</si>
  <si>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</si>
  <si>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</si>
  <si>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</si>
  <si>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</si>
  <si>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</si>
  <si>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</si>
  <si>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</si>
  <si>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</si>
  <si>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</si>
  <si>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</si>
  <si>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</si>
  <si>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</si>
  <si>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</si>
  <si>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</si>
  <si>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КИНЕМАТОГРАФИЯ, СРЕДСТВА МАССОВОЙ ИНФОРМАЦИИ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</si>
  <si>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</si>
  <si>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</si>
  <si>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</si>
  <si>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</si>
  <si>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</si>
  <si>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кинематографии, средств массовой информации</t>
  </si>
  <si>
    <t>0900</t>
  </si>
  <si>
    <t>ЗДРАВООХРАНЕНИЕ</t>
  </si>
  <si>
    <t>0901</t>
  </si>
  <si>
    <t>Стационарная медицинская помощь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</si>
  <si>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</si>
  <si>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</si>
  <si>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</si>
  <si>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</si>
  <si>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</si>
  <si>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</si>
  <si>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</si>
  <si>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</si>
  <si>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</si>
  <si>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</si>
  <si>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</si>
  <si>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</si>
  <si>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</si>
  <si>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  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</si>
  <si>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</si>
  <si>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</si>
  <si>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</si>
  <si>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</si>
  <si>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</si>
  <si>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</t>
  </si>
  <si>
    <t>1202</t>
  </si>
  <si>
    <t>СРЕДСТВА МАССОВОЙ ИНФОРМАЦИИ</t>
  </si>
  <si>
    <t>Периодическая печать и издательства</t>
  </si>
  <si>
    <t>1300</t>
  </si>
  <si>
    <t>ОБСЛУЖИВАНИЕ ГОСУДАРСТВЕННОГО И МУНИЦИПАЛЬНОГО ДОЛГА</t>
  </si>
  <si>
    <t>1301</t>
  </si>
  <si>
    <t>Обслуживание государственного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</si>
  <si>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</si>
  <si>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</si>
  <si>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</si>
  <si>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</si>
  <si>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ИТОГО РАСХОДОВ</t>
  </si>
  <si>
    <t>План на 2022 год с учетом изменений</t>
  </si>
  <si>
    <t>Исполнено на 01.10.2022г.</t>
  </si>
  <si>
    <t>Исполнено на 01.10.2021 г.</t>
  </si>
  <si>
    <t>(тыс. рублей)</t>
  </si>
  <si>
    <t>Рост (снижение) расходов 2022 года с аналогичным периодом прошлого года</t>
  </si>
  <si>
    <t>Информация об исполнении расходов бюджета Северо-Енисейского  района в 2022 году по состоянию на 01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</si>
</sst>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"/>
    <numFmt numFmtId="165" formatCode="#,##0.0"/>
    <numFmt numFmtId="166" formatCode="0.0%"/>
  </numFmts>
  <fonts count="12" x14ac:knownFonts="1">
    <font>
      <sz val="11"/>
      <name val="Calibri"/>
    </font>
    <font>
      <sz val="10"/>
      <name val="Arial Cyr"/>
    </font>
    <font>
      <sz val="14"/>
      <name val="Times New Roman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sz val="14"/>
      <name val="Arial Cyr"/>
    </font>
    <font>
      <b/>
      <sz val="14"/>
      <name val="Times New Roman"/>
    </font>
    <font>
      <sz val="11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0" xfId="0" applyNumberFormat="1" applyFont="1" applyAlignment="1">
      <alignment horizontal="center" wrapText="1"/>
    </xf>
    <xf numFmtId="0" fontId="3" fillId="0" borderId="0" xfId="0" applyNumberFormat="1" applyFont="1"/>
    <xf numFmtId="0" fontId="1" fillId="0" borderId="2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/>
    <xf numFmtId="165" fontId="4" fillId="3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49" fontId="3" fillId="2" borderId="2" xfId="0" applyNumberFormat="1" applyFont="1" applyFill="1" applyBorder="1" applyAlignment="1">
      <alignment horizontal="left"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49" fontId="6" fillId="3" borderId="2" xfId="0" applyNumberFormat="1" applyFont="1" applyFill="1" applyBorder="1" applyAlignment="1">
      <alignment horizontal="center"/>
    </xf>
    <xf numFmtId="0" fontId="2" fillId="0" borderId="0" xfId="0" applyNumberFormat="1" applyFont="1"/>
    <xf numFmtId="4" fontId="3" fillId="2" borderId="2" xfId="0" applyNumberFormat="1" applyFont="1" applyFill="1" applyBorder="1"/>
    <xf numFmtId="0" fontId="4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0" fontId="3" fillId="0" borderId="5" xfId="0" applyNumberFormat="1" applyFont="1" applyBorder="1"/>
    <xf numFmtId="4" fontId="3" fillId="2" borderId="4" xfId="0" applyNumberFormat="1" applyFont="1" applyFill="1" applyBorder="1"/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/>
    <xf numFmtId="49" fontId="3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/>
    <xf numFmtId="165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left" wrapText="1"/>
    </xf>
    <xf numFmtId="165" fontId="3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left" vertical="center"/>
    </xf>
    <xf numFmtId="0" fontId="7" fillId="3" borderId="2" xfId="0" applyNumberFormat="1" applyFont="1" applyFill="1" applyBorder="1"/>
    <xf numFmtId="164" fontId="3" fillId="0" borderId="0" xfId="0" applyNumberFormat="1" applyFont="1"/>
    <xf numFmtId="0" fontId="3" fillId="0" borderId="0" xfId="0" applyNumberFormat="1" applyFont="1" applyAlignment="1">
      <alignment horizontal="center" wrapText="1"/>
    </xf>
    <xf numFmtId="9" fontId="1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165" fontId="9" fillId="4" borderId="7" xfId="0" applyNumberFormat="1" applyFont="1" applyFill="1" applyBorder="1" applyAlignment="1">
      <alignment horizontal="center" vertical="center"/>
    </xf>
    <xf numFmtId="165" fontId="10" fillId="5" borderId="7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165" fontId="10" fillId="5" borderId="7" xfId="0" applyNumberFormat="1" applyFont="1" applyFill="1" applyBorder="1" applyAlignment="1">
      <alignment horizontal="center"/>
    </xf>
    <xf numFmtId="165" fontId="11" fillId="4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wrapText="1"/>
    </xf>
    <xf numFmtId="0" fontId="3" fillId="2" borderId="9" xfId="0" applyNumberFormat="1" applyFont="1" applyFill="1" applyBorder="1" applyAlignment="1">
      <alignment horizontal="center" wrapText="1"/>
    </xf>
    <xf numFmtId="165" fontId="4" fillId="3" borderId="8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 wrapText="1"/>
    </xf>
    <xf numFmtId="166" fontId="4" fillId="3" borderId="8" xfId="0" applyNumberFormat="1" applyFont="1" applyFill="1" applyBorder="1" applyAlignment="1">
      <alignment horizontal="center" vertical="center" wrapText="1"/>
    </xf>
    <xf numFmtId="166" fontId="3" fillId="3" borderId="8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Border="1"/>
    <xf numFmtId="0" fontId="5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OFiS/SPRAVKI/2018/I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"/>
      <sheetName val="Денисовой"/>
      <sheetName val="экономика"/>
      <sheetName val="Скоку и банкам"/>
      <sheetName val="горнов"/>
      <sheetName val="ОРИБО(Фазлеевой)+Доходы"/>
      <sheetName val="Скоку"/>
      <sheetName val="Лист1"/>
      <sheetName val="банки "/>
      <sheetName val="Лист2"/>
      <sheetName val="Лист3"/>
    </sheetNames>
    <sheetDataSet>
      <sheetData sheetId="0" refreshError="1">
        <row r="271">
          <cell r="E271">
            <v>0</v>
          </cell>
        </row>
        <row r="678">
          <cell r="E678">
            <v>0</v>
          </cell>
          <cell r="F678">
            <v>0</v>
          </cell>
        </row>
        <row r="702">
          <cell r="F702">
            <v>0</v>
          </cell>
        </row>
        <row r="711">
          <cell r="F711">
            <v>0</v>
          </cell>
        </row>
        <row r="714">
          <cell r="E714">
            <v>0</v>
          </cell>
          <cell r="F714">
            <v>0</v>
          </cell>
        </row>
        <row r="896">
          <cell r="E896">
            <v>0</v>
          </cell>
          <cell r="F896">
            <v>0</v>
          </cell>
        </row>
        <row r="917">
          <cell r="E917">
            <v>0</v>
          </cell>
          <cell r="F9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7"/>
  <sheetViews>
    <sheetView tabSelected="1" workbookViewId="0">
      <selection activeCell="B4" sqref="B4"/>
    </sheetView>
  </sheetViews>
  <sheetFormatPr defaultColWidth="9" defaultRowHeight="13.2" x14ac:dyDescent="0.25"/>
  <cols>
    <col min="1" max="1" width="14.6640625" style="1" customWidth="1"/>
    <col min="2" max="2" width="54.5546875" customWidth="1"/>
    <col min="3" max="3" width="16.21875" customWidth="1"/>
    <col min="4" max="4" width="17.6640625" customWidth="1"/>
    <col min="5" max="5" width="17.6640625" style="2" customWidth="1"/>
    <col min="6" max="6" width="13.44140625" style="3" customWidth="1"/>
    <col min="7" max="7" width="14.88671875" bestFit="1" customWidth="1"/>
    <col min="8" max="8" width="13.44140625" bestFit="1" customWidth="1"/>
    <col min="9" max="9" width="15.33203125" customWidth="1"/>
  </cols>
  <sheetData>
    <row r="1" spans="1:15" ht="62.25" customHeight="1" x14ac:dyDescent="0.3">
      <c r="A1" s="60" t="s">
        <v>122</v>
      </c>
      <c r="B1" s="60"/>
      <c r="C1" s="60"/>
      <c r="D1" s="60"/>
      <c r="E1" s="60"/>
      <c r="F1" s="60"/>
      <c r="G1" s="4" t="s">
        <v>120</v>
      </c>
      <c r="H1" s="4"/>
      <c r="I1" s="4"/>
      <c r="J1" s="4"/>
      <c r="K1" s="4"/>
      <c r="L1" s="4"/>
      <c r="M1" s="4"/>
      <c r="N1" s="4"/>
      <c r="O1" s="4"/>
    </row>
    <row r="2" spans="1:15" ht="79.2" x14ac:dyDescent="0.25">
      <c r="A2" s="5"/>
      <c r="B2" s="6" t="s">
        <v>0</v>
      </c>
      <c r="C2" s="8" t="s">
        <v>119</v>
      </c>
      <c r="D2" s="7" t="s">
        <v>117</v>
      </c>
      <c r="E2" s="8" t="s">
        <v>118</v>
      </c>
      <c r="F2" s="51" t="s">
        <v>1</v>
      </c>
      <c r="G2" s="59" t="s">
        <v>121</v>
      </c>
      <c r="H2" s="9"/>
      <c r="I2" s="9"/>
      <c r="J2" s="9"/>
      <c r="K2" s="9"/>
      <c r="L2" s="9"/>
      <c r="M2" s="9"/>
      <c r="N2" s="9"/>
      <c r="O2" s="9"/>
    </row>
    <row r="3" spans="1:15" ht="15.6" hidden="1" customHeight="1" x14ac:dyDescent="0.3">
      <c r="A3" s="11"/>
      <c r="B3" s="12"/>
      <c r="C3" s="12"/>
      <c r="D3" s="18"/>
      <c r="E3" s="18"/>
      <c r="F3" s="52" t="e">
        <f>E3/D3</f>
        <v>#DIV/0!</v>
      </c>
      <c r="G3" s="58"/>
      <c r="H3" s="4"/>
      <c r="I3" s="4"/>
      <c r="J3" s="4"/>
      <c r="K3" s="4"/>
      <c r="L3" s="4"/>
      <c r="M3" s="4"/>
      <c r="N3" s="4"/>
      <c r="O3" s="4"/>
    </row>
    <row r="4" spans="1:15" ht="18.600000000000001" customHeight="1" x14ac:dyDescent="0.3">
      <c r="A4" s="11"/>
      <c r="B4" s="19" t="s">
        <v>2</v>
      </c>
      <c r="C4" s="19"/>
      <c r="D4" s="18"/>
      <c r="E4" s="18"/>
      <c r="F4" s="52"/>
      <c r="G4" s="58"/>
      <c r="H4" s="4"/>
      <c r="I4" s="4"/>
      <c r="J4" s="4"/>
      <c r="K4" s="4"/>
      <c r="L4" s="4"/>
      <c r="M4" s="4"/>
      <c r="N4" s="4"/>
      <c r="O4" s="4"/>
    </row>
    <row r="5" spans="1:15" ht="7.95" hidden="1" customHeight="1" x14ac:dyDescent="0.3">
      <c r="A5" s="20"/>
      <c r="B5" s="21"/>
      <c r="C5" s="21"/>
      <c r="D5" s="22"/>
      <c r="E5" s="22"/>
      <c r="F5" s="53"/>
      <c r="G5" s="58">
        <v>1659.6</v>
      </c>
      <c r="H5" s="4"/>
      <c r="I5" s="4"/>
      <c r="J5" s="4"/>
      <c r="K5" s="4"/>
      <c r="L5" s="4"/>
      <c r="M5" s="4"/>
      <c r="N5" s="4"/>
      <c r="O5" s="4"/>
    </row>
    <row r="6" spans="1:15" ht="15.6" x14ac:dyDescent="0.3">
      <c r="A6" s="23" t="s">
        <v>3</v>
      </c>
      <c r="B6" s="24" t="s">
        <v>4</v>
      </c>
      <c r="C6" s="46">
        <f>C7+C8+C9+C10+C11+C13+C14+C12</f>
        <v>232159.2</v>
      </c>
      <c r="D6" s="10">
        <f>D7+D8+D9+D10+D11+D13+D14+D12</f>
        <v>435411.29999999993</v>
      </c>
      <c r="E6" s="10">
        <f>E7+E8+E9+E10+E11+E13+E14+E12</f>
        <v>253407.7</v>
      </c>
      <c r="F6" s="54">
        <f>F7+F8+F9+F10+F11+F13+F14+F12</f>
        <v>2.3651512907843935</v>
      </c>
      <c r="G6" s="10">
        <f>E6-C6</f>
        <v>21248.5</v>
      </c>
      <c r="H6" s="4"/>
      <c r="I6" s="4"/>
      <c r="J6" s="4"/>
      <c r="K6" s="4"/>
      <c r="L6" s="4"/>
      <c r="M6" s="4"/>
      <c r="N6" s="4"/>
      <c r="O6" s="4"/>
    </row>
    <row r="7" spans="1:15" ht="31.2" x14ac:dyDescent="0.3">
      <c r="A7" s="25" t="s">
        <v>5</v>
      </c>
      <c r="B7" s="13" t="s">
        <v>6</v>
      </c>
      <c r="C7" s="47">
        <v>7542.6</v>
      </c>
      <c r="D7" s="14">
        <v>13041.9</v>
      </c>
      <c r="E7" s="14">
        <v>6806.2</v>
      </c>
      <c r="F7" s="55">
        <f>E7/D7</f>
        <v>0.52187181315605857</v>
      </c>
      <c r="G7" s="14">
        <f t="shared" ref="G7:G68" si="0">E7-C7</f>
        <v>-736.40000000000055</v>
      </c>
      <c r="H7" s="4"/>
      <c r="I7" s="4"/>
      <c r="J7" s="4"/>
      <c r="K7" s="4"/>
      <c r="L7" s="4"/>
      <c r="M7" s="4"/>
      <c r="N7" s="4"/>
      <c r="O7" s="4"/>
    </row>
    <row r="8" spans="1:15" ht="60" customHeight="1" x14ac:dyDescent="0.3">
      <c r="A8" s="25" t="s">
        <v>7</v>
      </c>
      <c r="B8" s="13" t="s">
        <v>8</v>
      </c>
      <c r="C8" s="47">
        <v>3068.5</v>
      </c>
      <c r="D8" s="14">
        <v>8143.8</v>
      </c>
      <c r="E8" s="14">
        <v>3681.4</v>
      </c>
      <c r="F8" s="55">
        <f>E8/D8</f>
        <v>0.45204941182249075</v>
      </c>
      <c r="G8" s="14">
        <f t="shared" si="0"/>
        <v>612.90000000000009</v>
      </c>
      <c r="H8" s="4"/>
      <c r="I8" s="4"/>
      <c r="J8" s="4"/>
      <c r="K8" s="4"/>
      <c r="L8" s="4"/>
      <c r="M8" s="4"/>
      <c r="N8" s="4"/>
      <c r="O8" s="4"/>
    </row>
    <row r="9" spans="1:15" ht="46.8" x14ac:dyDescent="0.3">
      <c r="A9" s="25" t="s">
        <v>9</v>
      </c>
      <c r="B9" s="13" t="s">
        <v>10</v>
      </c>
      <c r="C9" s="47">
        <v>186904.1</v>
      </c>
      <c r="D9" s="14">
        <v>319388.79999999999</v>
      </c>
      <c r="E9" s="14">
        <v>208772.8</v>
      </c>
      <c r="F9" s="55">
        <f>E9/D9</f>
        <v>0.65366349727980444</v>
      </c>
      <c r="G9" s="14">
        <f t="shared" si="0"/>
        <v>21868.699999999983</v>
      </c>
      <c r="H9" s="4"/>
      <c r="I9" s="4"/>
      <c r="J9" s="4"/>
      <c r="K9" s="4"/>
      <c r="L9" s="4"/>
      <c r="M9" s="4"/>
      <c r="N9" s="4"/>
      <c r="O9" s="4"/>
    </row>
    <row r="10" spans="1:15" ht="15.6" x14ac:dyDescent="0.3">
      <c r="A10" s="25" t="s">
        <v>11</v>
      </c>
      <c r="B10" s="13" t="s">
        <v>12</v>
      </c>
      <c r="C10" s="47">
        <v>0</v>
      </c>
      <c r="D10" s="14">
        <v>105.6</v>
      </c>
      <c r="E10" s="14">
        <v>105.6</v>
      </c>
      <c r="F10" s="55">
        <v>0</v>
      </c>
      <c r="G10" s="14">
        <f t="shared" si="0"/>
        <v>105.6</v>
      </c>
      <c r="H10" s="4"/>
      <c r="I10" s="4"/>
      <c r="J10" s="4"/>
      <c r="K10" s="4"/>
      <c r="L10" s="4"/>
      <c r="M10" s="4"/>
      <c r="N10" s="4"/>
      <c r="O10" s="4"/>
    </row>
    <row r="11" spans="1:15" ht="46.8" x14ac:dyDescent="0.3">
      <c r="A11" s="25" t="s">
        <v>13</v>
      </c>
      <c r="B11" s="13" t="s">
        <v>14</v>
      </c>
      <c r="C11" s="47">
        <v>32774</v>
      </c>
      <c r="D11" s="14">
        <v>46691.6</v>
      </c>
      <c r="E11" s="14">
        <v>32298.6</v>
      </c>
      <c r="F11" s="55">
        <f>E11/D11</f>
        <v>0.69174326859649271</v>
      </c>
      <c r="G11" s="14">
        <f t="shared" si="0"/>
        <v>-475.40000000000146</v>
      </c>
      <c r="H11" s="4"/>
      <c r="I11" s="4"/>
      <c r="J11" s="4"/>
      <c r="K11" s="4"/>
      <c r="L11" s="4"/>
      <c r="M11" s="4"/>
      <c r="N11" s="4"/>
      <c r="O11" s="4"/>
    </row>
    <row r="12" spans="1:15" ht="15.6" x14ac:dyDescent="0.3">
      <c r="A12" s="25" t="s">
        <v>15</v>
      </c>
      <c r="B12" s="13" t="s">
        <v>16</v>
      </c>
      <c r="C12" s="47">
        <v>0</v>
      </c>
      <c r="D12" s="14">
        <v>0</v>
      </c>
      <c r="E12" s="14">
        <v>0</v>
      </c>
      <c r="F12" s="55">
        <v>0</v>
      </c>
      <c r="G12" s="14">
        <f t="shared" si="0"/>
        <v>0</v>
      </c>
      <c r="H12" s="4"/>
      <c r="I12" s="4"/>
      <c r="J12" s="4"/>
      <c r="K12" s="4"/>
      <c r="L12" s="4"/>
      <c r="M12" s="4"/>
      <c r="N12" s="4"/>
      <c r="O12" s="4"/>
    </row>
    <row r="13" spans="1:15" ht="15.6" x14ac:dyDescent="0.3">
      <c r="A13" s="25" t="s">
        <v>17</v>
      </c>
      <c r="B13" s="13" t="s">
        <v>18</v>
      </c>
      <c r="C13" s="47">
        <v>0</v>
      </c>
      <c r="D13" s="14">
        <v>10000</v>
      </c>
      <c r="E13" s="14">
        <v>0</v>
      </c>
      <c r="F13" s="55">
        <v>0</v>
      </c>
      <c r="G13" s="14">
        <f t="shared" si="0"/>
        <v>0</v>
      </c>
      <c r="H13" s="4"/>
      <c r="I13" s="4"/>
      <c r="J13" s="4"/>
      <c r="K13" s="4"/>
      <c r="L13" s="4"/>
      <c r="M13" s="4"/>
      <c r="N13" s="4"/>
      <c r="O13" s="4"/>
    </row>
    <row r="14" spans="1:15" ht="15.6" x14ac:dyDescent="0.3">
      <c r="A14" s="25" t="s">
        <v>19</v>
      </c>
      <c r="B14" s="13" t="s">
        <v>20</v>
      </c>
      <c r="C14" s="47">
        <v>1870</v>
      </c>
      <c r="D14" s="14">
        <v>38039.599999999999</v>
      </c>
      <c r="E14" s="14">
        <v>1743.1</v>
      </c>
      <c r="F14" s="55">
        <f t="shared" ref="F14:F19" si="1">E14/D14</f>
        <v>4.5823299929547104E-2</v>
      </c>
      <c r="G14" s="14">
        <f t="shared" si="0"/>
        <v>-126.90000000000009</v>
      </c>
      <c r="H14" s="4"/>
      <c r="I14" s="4"/>
      <c r="J14" s="4"/>
      <c r="K14" s="4"/>
      <c r="L14" s="4"/>
      <c r="M14" s="4"/>
      <c r="N14" s="4"/>
      <c r="O14" s="4"/>
    </row>
    <row r="15" spans="1:15" ht="15.6" x14ac:dyDescent="0.3">
      <c r="A15" s="23" t="s">
        <v>21</v>
      </c>
      <c r="B15" s="26" t="s">
        <v>22</v>
      </c>
      <c r="C15" s="46">
        <f>C16</f>
        <v>365.8</v>
      </c>
      <c r="D15" s="10">
        <f>D16</f>
        <v>6341</v>
      </c>
      <c r="E15" s="10">
        <f>E16</f>
        <v>470.3</v>
      </c>
      <c r="F15" s="56">
        <f t="shared" si="1"/>
        <v>7.4168112285128526E-2</v>
      </c>
      <c r="G15" s="10">
        <f t="shared" si="0"/>
        <v>104.5</v>
      </c>
      <c r="H15" s="4"/>
      <c r="I15" s="4"/>
      <c r="J15" s="4"/>
      <c r="K15" s="4"/>
      <c r="L15" s="4"/>
      <c r="M15" s="4"/>
      <c r="N15" s="4"/>
      <c r="O15" s="4"/>
    </row>
    <row r="16" spans="1:15" ht="15.6" x14ac:dyDescent="0.3">
      <c r="A16" s="25" t="s">
        <v>23</v>
      </c>
      <c r="B16" s="13" t="s">
        <v>24</v>
      </c>
      <c r="C16" s="47">
        <v>365.8</v>
      </c>
      <c r="D16" s="14">
        <v>6341</v>
      </c>
      <c r="E16" s="14">
        <v>470.3</v>
      </c>
      <c r="F16" s="55">
        <f t="shared" si="1"/>
        <v>7.4168112285128526E-2</v>
      </c>
      <c r="G16" s="14">
        <f t="shared" si="0"/>
        <v>104.5</v>
      </c>
      <c r="H16" s="4"/>
      <c r="I16" s="4"/>
      <c r="J16" s="4"/>
      <c r="K16" s="4"/>
      <c r="L16" s="4"/>
      <c r="M16" s="4"/>
      <c r="N16" s="4"/>
      <c r="O16" s="4"/>
    </row>
    <row r="17" spans="1:15" ht="35.25" customHeight="1" x14ac:dyDescent="0.3">
      <c r="A17" s="23" t="s">
        <v>25</v>
      </c>
      <c r="B17" s="26" t="s">
        <v>26</v>
      </c>
      <c r="C17" s="46">
        <f>C19+C20+C18</f>
        <v>41969.1</v>
      </c>
      <c r="D17" s="10">
        <f>D19+D20+D18</f>
        <v>76541.5</v>
      </c>
      <c r="E17" s="10">
        <f>E19+E20+E18</f>
        <v>31633.200000000001</v>
      </c>
      <c r="F17" s="56">
        <f t="shared" si="1"/>
        <v>0.41328168379245245</v>
      </c>
      <c r="G17" s="10">
        <f t="shared" si="0"/>
        <v>-10335.899999999998</v>
      </c>
      <c r="H17" s="4"/>
      <c r="I17" s="4"/>
      <c r="J17" s="4"/>
      <c r="K17" s="4"/>
      <c r="L17" s="4"/>
      <c r="M17" s="4"/>
      <c r="N17" s="4"/>
      <c r="O17" s="4"/>
    </row>
    <row r="18" spans="1:15" ht="20.25" customHeight="1" x14ac:dyDescent="0.3">
      <c r="A18" s="25" t="s">
        <v>27</v>
      </c>
      <c r="B18" s="27" t="s">
        <v>28</v>
      </c>
      <c r="C18" s="47">
        <v>41016.6</v>
      </c>
      <c r="D18" s="14">
        <v>69425.8</v>
      </c>
      <c r="E18" s="14">
        <v>31171.9</v>
      </c>
      <c r="F18" s="55">
        <f t="shared" si="1"/>
        <v>0.44899590642095588</v>
      </c>
      <c r="G18" s="14">
        <f t="shared" si="0"/>
        <v>-9844.6999999999971</v>
      </c>
      <c r="H18" s="4"/>
      <c r="I18" s="4"/>
      <c r="J18" s="4"/>
      <c r="K18" s="4"/>
      <c r="L18" s="4"/>
      <c r="M18" s="4"/>
      <c r="N18" s="4"/>
      <c r="O18" s="4"/>
    </row>
    <row r="19" spans="1:15" ht="51" customHeight="1" x14ac:dyDescent="0.3">
      <c r="A19" s="25" t="s">
        <v>29</v>
      </c>
      <c r="B19" s="28" t="s">
        <v>30</v>
      </c>
      <c r="C19" s="47">
        <v>781.9</v>
      </c>
      <c r="D19" s="14">
        <v>6028</v>
      </c>
      <c r="E19" s="14">
        <v>350.7</v>
      </c>
      <c r="F19" s="55">
        <f t="shared" si="1"/>
        <v>5.8178500331785003E-2</v>
      </c>
      <c r="G19" s="14">
        <f t="shared" si="0"/>
        <v>-431.2</v>
      </c>
      <c r="H19" s="4"/>
      <c r="I19" s="4"/>
      <c r="J19" s="4"/>
      <c r="K19" s="4"/>
      <c r="L19" s="4"/>
      <c r="M19" s="4"/>
      <c r="N19" s="4"/>
      <c r="O19" s="4"/>
    </row>
    <row r="20" spans="1:15" ht="27.6" x14ac:dyDescent="0.3">
      <c r="A20" s="25" t="s">
        <v>31</v>
      </c>
      <c r="B20" s="28" t="s">
        <v>32</v>
      </c>
      <c r="C20" s="47">
        <v>170.6</v>
      </c>
      <c r="D20" s="14">
        <v>1087.7</v>
      </c>
      <c r="E20" s="14">
        <v>110.6</v>
      </c>
      <c r="F20" s="55">
        <v>0</v>
      </c>
      <c r="G20" s="14">
        <f t="shared" si="0"/>
        <v>-60</v>
      </c>
      <c r="H20" s="4"/>
      <c r="I20" s="4"/>
      <c r="J20" s="4"/>
      <c r="K20" s="4"/>
      <c r="L20" s="4"/>
      <c r="M20" s="4"/>
      <c r="N20" s="4"/>
      <c r="O20" s="4"/>
    </row>
    <row r="21" spans="1:15" ht="15.6" x14ac:dyDescent="0.3">
      <c r="A21" s="23" t="s">
        <v>33</v>
      </c>
      <c r="B21" s="24" t="s">
        <v>34</v>
      </c>
      <c r="C21" s="46">
        <f>C22+C23+C24+C25</f>
        <v>115631.7</v>
      </c>
      <c r="D21" s="10">
        <f>D22+D23+D24+D25</f>
        <v>283447.69999999995</v>
      </c>
      <c r="E21" s="10">
        <f>E22+E23+E24+E25</f>
        <v>178692.40000000002</v>
      </c>
      <c r="F21" s="56">
        <f t="shared" ref="F21:F29" si="2">E21/D21</f>
        <v>0.63042458979204996</v>
      </c>
      <c r="G21" s="10">
        <f t="shared" si="0"/>
        <v>63060.700000000026</v>
      </c>
      <c r="H21" s="4"/>
      <c r="I21" s="4"/>
      <c r="J21" s="4"/>
      <c r="K21" s="4"/>
      <c r="L21" s="4"/>
      <c r="M21" s="4"/>
      <c r="N21" s="4"/>
      <c r="O21" s="4"/>
    </row>
    <row r="22" spans="1:15" ht="15.6" x14ac:dyDescent="0.3">
      <c r="A22" s="29" t="s">
        <v>35</v>
      </c>
      <c r="B22" s="30" t="s">
        <v>36</v>
      </c>
      <c r="C22" s="48">
        <v>0</v>
      </c>
      <c r="D22" s="31">
        <v>900</v>
      </c>
      <c r="E22" s="31">
        <v>0</v>
      </c>
      <c r="F22" s="55">
        <f t="shared" si="2"/>
        <v>0</v>
      </c>
      <c r="G22" s="31">
        <f t="shared" si="0"/>
        <v>0</v>
      </c>
      <c r="H22" s="4"/>
      <c r="I22" s="4"/>
      <c r="J22" s="4"/>
      <c r="K22" s="4"/>
      <c r="L22" s="4"/>
      <c r="M22" s="4"/>
      <c r="N22" s="4"/>
      <c r="O22" s="4"/>
    </row>
    <row r="23" spans="1:15" ht="15.6" x14ac:dyDescent="0.3">
      <c r="A23" s="25" t="s">
        <v>37</v>
      </c>
      <c r="B23" s="13" t="s">
        <v>38</v>
      </c>
      <c r="C23" s="47">
        <v>11204.7</v>
      </c>
      <c r="D23" s="14">
        <v>47347.9</v>
      </c>
      <c r="E23" s="14">
        <v>33473.1</v>
      </c>
      <c r="F23" s="55">
        <f t="shared" si="2"/>
        <v>0.70696060437738517</v>
      </c>
      <c r="G23" s="14">
        <f t="shared" si="0"/>
        <v>22268.399999999998</v>
      </c>
      <c r="H23" s="4"/>
      <c r="I23" s="4"/>
      <c r="J23" s="4"/>
      <c r="K23" s="4"/>
      <c r="L23" s="4"/>
      <c r="M23" s="4"/>
      <c r="N23" s="4"/>
      <c r="O23" s="4"/>
    </row>
    <row r="24" spans="1:15" ht="15.6" x14ac:dyDescent="0.3">
      <c r="A24" s="25" t="s">
        <v>39</v>
      </c>
      <c r="B24" s="13" t="s">
        <v>40</v>
      </c>
      <c r="C24" s="47">
        <v>81091.3</v>
      </c>
      <c r="D24" s="14">
        <v>141648.9</v>
      </c>
      <c r="E24" s="14">
        <v>71968.5</v>
      </c>
      <c r="F24" s="55">
        <f t="shared" si="2"/>
        <v>0.50807665996700291</v>
      </c>
      <c r="G24" s="14">
        <f t="shared" si="0"/>
        <v>-9122.8000000000029</v>
      </c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3">
      <c r="A25" s="32" t="s">
        <v>41</v>
      </c>
      <c r="B25" s="33" t="s">
        <v>42</v>
      </c>
      <c r="C25" s="49">
        <v>23335.7</v>
      </c>
      <c r="D25" s="34">
        <v>93550.9</v>
      </c>
      <c r="E25" s="34">
        <v>73250.8</v>
      </c>
      <c r="F25" s="55">
        <f t="shared" si="2"/>
        <v>0.78300475997558561</v>
      </c>
      <c r="G25" s="34">
        <f t="shared" si="0"/>
        <v>49915.100000000006</v>
      </c>
      <c r="H25" s="4"/>
      <c r="I25" s="4"/>
      <c r="J25" s="4"/>
      <c r="K25" s="4"/>
      <c r="L25" s="4"/>
      <c r="M25" s="4"/>
      <c r="N25" s="4"/>
      <c r="O25" s="4"/>
    </row>
    <row r="26" spans="1:15" ht="15.6" x14ac:dyDescent="0.3">
      <c r="A26" s="23" t="s">
        <v>43</v>
      </c>
      <c r="B26" s="24" t="s">
        <v>44</v>
      </c>
      <c r="C26" s="46">
        <f>C27+C28+C29+C31</f>
        <v>529182.6</v>
      </c>
      <c r="D26" s="10">
        <f>D27+D28+D29+D31</f>
        <v>1827127.4</v>
      </c>
      <c r="E26" s="10">
        <f>E27+E28+E29+E31</f>
        <v>989405.70000000007</v>
      </c>
      <c r="F26" s="56">
        <f t="shared" si="2"/>
        <v>0.54150887343706855</v>
      </c>
      <c r="G26" s="10">
        <f t="shared" si="0"/>
        <v>460223.10000000009</v>
      </c>
      <c r="H26" s="4"/>
      <c r="I26" s="4"/>
      <c r="J26" s="4"/>
      <c r="K26" s="4"/>
      <c r="L26" s="4"/>
      <c r="M26" s="4"/>
      <c r="N26" s="4"/>
      <c r="O26" s="4"/>
    </row>
    <row r="27" spans="1:15" ht="15.6" x14ac:dyDescent="0.3">
      <c r="A27" s="25" t="s">
        <v>45</v>
      </c>
      <c r="B27" s="13" t="s">
        <v>46</v>
      </c>
      <c r="C27" s="47">
        <v>53483</v>
      </c>
      <c r="D27" s="14">
        <v>553228.69999999995</v>
      </c>
      <c r="E27" s="14">
        <v>243613.8</v>
      </c>
      <c r="F27" s="55">
        <f t="shared" si="2"/>
        <v>0.44034917205126922</v>
      </c>
      <c r="G27" s="14">
        <f t="shared" si="0"/>
        <v>190130.8</v>
      </c>
      <c r="H27" s="4"/>
      <c r="I27" s="4"/>
      <c r="J27" s="4"/>
      <c r="K27" s="4"/>
      <c r="L27" s="4"/>
      <c r="M27" s="4"/>
      <c r="N27" s="4"/>
      <c r="O27" s="4"/>
    </row>
    <row r="28" spans="1:15" ht="15.6" x14ac:dyDescent="0.3">
      <c r="A28" s="25" t="s">
        <v>47</v>
      </c>
      <c r="B28" s="13" t="s">
        <v>48</v>
      </c>
      <c r="C28" s="47">
        <v>401679.6</v>
      </c>
      <c r="D28" s="14">
        <v>1066770.1000000001</v>
      </c>
      <c r="E28" s="14">
        <v>629932</v>
      </c>
      <c r="F28" s="55">
        <f t="shared" si="2"/>
        <v>0.59050398956626171</v>
      </c>
      <c r="G28" s="14">
        <f t="shared" si="0"/>
        <v>228252.40000000002</v>
      </c>
      <c r="H28" s="4"/>
      <c r="I28" s="4"/>
      <c r="J28" s="4"/>
      <c r="K28" s="4"/>
      <c r="L28" s="4"/>
      <c r="M28" s="4"/>
      <c r="N28" s="4"/>
      <c r="O28" s="4"/>
    </row>
    <row r="29" spans="1:15" ht="15.6" x14ac:dyDescent="0.3">
      <c r="A29" s="25" t="s">
        <v>49</v>
      </c>
      <c r="B29" s="13" t="s">
        <v>50</v>
      </c>
      <c r="C29" s="47">
        <v>53755.6</v>
      </c>
      <c r="D29" s="14">
        <v>152615.9</v>
      </c>
      <c r="E29" s="14">
        <v>91926.1</v>
      </c>
      <c r="F29" s="55">
        <f t="shared" si="2"/>
        <v>0.60233632275536175</v>
      </c>
      <c r="G29" s="14">
        <f t="shared" si="0"/>
        <v>38170.500000000007</v>
      </c>
      <c r="H29" s="4"/>
      <c r="I29" s="4"/>
      <c r="J29" s="4"/>
      <c r="K29" s="4"/>
      <c r="L29" s="4"/>
      <c r="M29" s="4"/>
      <c r="N29" s="4"/>
      <c r="O29" s="4"/>
    </row>
    <row r="30" spans="1:15" ht="15.6" hidden="1" x14ac:dyDescent="0.3">
      <c r="A30" s="25" t="s">
        <v>51</v>
      </c>
      <c r="B30" s="13" t="s">
        <v>52</v>
      </c>
      <c r="C30" s="47" t="e">
        <f>[1]Расшир!E646</f>
        <v>#REF!</v>
      </c>
      <c r="D30" s="14">
        <f>[1]Расшир!E678</f>
        <v>0</v>
      </c>
      <c r="E30" s="14">
        <f>[1]Расшир!F678</f>
        <v>0</v>
      </c>
      <c r="F30" s="55">
        <v>0</v>
      </c>
      <c r="G30" s="14" t="e">
        <f t="shared" si="0"/>
        <v>#REF!</v>
      </c>
      <c r="H30" s="4"/>
      <c r="I30" s="4"/>
      <c r="J30" s="4"/>
      <c r="K30" s="4"/>
      <c r="L30" s="4"/>
      <c r="M30" s="4"/>
      <c r="N30" s="4"/>
      <c r="O30" s="4"/>
    </row>
    <row r="31" spans="1:15" ht="31.2" x14ac:dyDescent="0.3">
      <c r="A31" s="25" t="s">
        <v>53</v>
      </c>
      <c r="B31" s="13" t="s">
        <v>54</v>
      </c>
      <c r="C31" s="47">
        <v>20264.400000000001</v>
      </c>
      <c r="D31" s="14">
        <v>54512.7</v>
      </c>
      <c r="E31" s="14">
        <v>23933.8</v>
      </c>
      <c r="F31" s="55">
        <f t="shared" ref="F31:F36" si="3">E31/D31</f>
        <v>0.43904998284803359</v>
      </c>
      <c r="G31" s="14">
        <f t="shared" si="0"/>
        <v>3669.3999999999978</v>
      </c>
      <c r="H31" s="4"/>
      <c r="I31" s="4"/>
      <c r="J31" s="4"/>
      <c r="K31" s="4"/>
      <c r="L31" s="4"/>
      <c r="M31" s="4"/>
      <c r="N31" s="4"/>
      <c r="O31" s="4"/>
    </row>
    <row r="32" spans="1:15" ht="15.6" hidden="1" x14ac:dyDescent="0.3">
      <c r="A32" s="23" t="s">
        <v>55</v>
      </c>
      <c r="B32" s="24" t="s">
        <v>56</v>
      </c>
      <c r="C32" s="46" t="e">
        <f>[1]Расшир!E670</f>
        <v>#REF!</v>
      </c>
      <c r="D32" s="10"/>
      <c r="E32" s="10">
        <f>[1]Расшир!F702</f>
        <v>0</v>
      </c>
      <c r="F32" s="55" t="e">
        <f t="shared" si="3"/>
        <v>#DIV/0!</v>
      </c>
      <c r="G32" s="10" t="e">
        <f t="shared" si="0"/>
        <v>#REF!</v>
      </c>
      <c r="H32" s="4"/>
      <c r="I32" s="4"/>
      <c r="J32" s="4"/>
      <c r="K32" s="4"/>
      <c r="L32" s="4"/>
      <c r="M32" s="4"/>
      <c r="N32" s="4"/>
      <c r="O32" s="4"/>
    </row>
    <row r="33" spans="1:15" ht="27.6" hidden="1" x14ac:dyDescent="0.3">
      <c r="A33" s="35" t="s">
        <v>57</v>
      </c>
      <c r="B33" s="28" t="s">
        <v>58</v>
      </c>
      <c r="C33" s="47" t="e">
        <f>[1]Расшир!E679</f>
        <v>#REF!</v>
      </c>
      <c r="D33" s="14"/>
      <c r="E33" s="14">
        <f>[1]Расшир!F711</f>
        <v>0</v>
      </c>
      <c r="F33" s="55" t="e">
        <f t="shared" si="3"/>
        <v>#DIV/0!</v>
      </c>
      <c r="G33" s="14" t="e">
        <f t="shared" si="0"/>
        <v>#REF!</v>
      </c>
      <c r="H33" s="4"/>
      <c r="I33" s="4"/>
      <c r="J33" s="4"/>
      <c r="K33" s="4"/>
      <c r="L33" s="4"/>
      <c r="M33" s="4"/>
      <c r="N33" s="4"/>
      <c r="O33" s="4"/>
    </row>
    <row r="34" spans="1:15" ht="15.6" hidden="1" x14ac:dyDescent="0.3">
      <c r="A34" s="35" t="s">
        <v>59</v>
      </c>
      <c r="B34" s="28" t="s">
        <v>60</v>
      </c>
      <c r="C34" s="47">
        <f>[1]Расшир!$F$714</f>
        <v>0</v>
      </c>
      <c r="D34" s="14">
        <f>[1]Расшир!$E$714</f>
        <v>0</v>
      </c>
      <c r="E34" s="14">
        <f>[1]Расшир!$F$714</f>
        <v>0</v>
      </c>
      <c r="F34" s="55" t="e">
        <f t="shared" si="3"/>
        <v>#DIV/0!</v>
      </c>
      <c r="G34" s="14">
        <f t="shared" si="0"/>
        <v>0</v>
      </c>
      <c r="H34" s="4"/>
      <c r="I34" s="4"/>
      <c r="J34" s="4"/>
      <c r="K34" s="4"/>
      <c r="L34" s="4"/>
      <c r="M34" s="4"/>
      <c r="N34" s="4"/>
      <c r="O34" s="4"/>
    </row>
    <row r="35" spans="1:15" ht="15.6" x14ac:dyDescent="0.3">
      <c r="A35" s="23" t="s">
        <v>55</v>
      </c>
      <c r="B35" s="24" t="s">
        <v>56</v>
      </c>
      <c r="C35" s="46">
        <f>C36+C37</f>
        <v>59.3</v>
      </c>
      <c r="D35" s="10">
        <f>D36+D37</f>
        <v>1375.5</v>
      </c>
      <c r="E35" s="10">
        <f>E36+E37</f>
        <v>1329.2</v>
      </c>
      <c r="F35" s="56">
        <f t="shared" si="3"/>
        <v>0.96633951290439846</v>
      </c>
      <c r="G35" s="10">
        <f t="shared" si="0"/>
        <v>1269.9000000000001</v>
      </c>
      <c r="H35" s="4"/>
      <c r="I35" s="4"/>
      <c r="J35" s="4"/>
      <c r="K35" s="4"/>
      <c r="L35" s="4"/>
      <c r="M35" s="4"/>
      <c r="N35" s="4"/>
      <c r="O35" s="4"/>
    </row>
    <row r="36" spans="1:15" ht="31.2" x14ac:dyDescent="0.3">
      <c r="A36" s="25" t="s">
        <v>57</v>
      </c>
      <c r="B36" s="36" t="s">
        <v>58</v>
      </c>
      <c r="C36" s="47">
        <v>59.3</v>
      </c>
      <c r="D36" s="14">
        <v>1375.5</v>
      </c>
      <c r="E36" s="14">
        <v>1329.2</v>
      </c>
      <c r="F36" s="55">
        <f t="shared" si="3"/>
        <v>0.96633951290439846</v>
      </c>
      <c r="G36" s="14">
        <f t="shared" si="0"/>
        <v>1269.9000000000001</v>
      </c>
      <c r="H36" s="4"/>
      <c r="I36" s="4"/>
      <c r="J36" s="4"/>
      <c r="K36" s="4"/>
      <c r="L36" s="4"/>
      <c r="M36" s="4"/>
      <c r="N36" s="4"/>
      <c r="O36" s="4"/>
    </row>
    <row r="37" spans="1:15" ht="15.6" x14ac:dyDescent="0.3">
      <c r="A37" s="35" t="s">
        <v>59</v>
      </c>
      <c r="B37" s="28" t="s">
        <v>60</v>
      </c>
      <c r="C37" s="47">
        <v>0</v>
      </c>
      <c r="D37" s="14">
        <v>0</v>
      </c>
      <c r="E37" s="14">
        <v>0</v>
      </c>
      <c r="F37" s="55">
        <v>0</v>
      </c>
      <c r="G37" s="14">
        <f t="shared" si="0"/>
        <v>0</v>
      </c>
      <c r="H37" s="4"/>
      <c r="I37" s="4"/>
      <c r="J37" s="4"/>
      <c r="K37" s="4"/>
      <c r="L37" s="4"/>
      <c r="M37" s="4"/>
      <c r="N37" s="4"/>
      <c r="O37" s="4"/>
    </row>
    <row r="38" spans="1:15" ht="15.6" x14ac:dyDescent="0.3">
      <c r="A38" s="23" t="s">
        <v>61</v>
      </c>
      <c r="B38" s="24" t="s">
        <v>62</v>
      </c>
      <c r="C38" s="46">
        <f>SUM(C39:C43)</f>
        <v>545072.6</v>
      </c>
      <c r="D38" s="10">
        <f>SUM(D39:D43)</f>
        <v>828355.1</v>
      </c>
      <c r="E38" s="10">
        <f>SUM(E39:E43)</f>
        <v>555504.4</v>
      </c>
      <c r="F38" s="56">
        <f t="shared" ref="F38:F49" si="4">E38/D38</f>
        <v>0.67061143222272679</v>
      </c>
      <c r="G38" s="10">
        <f t="shared" si="0"/>
        <v>10431.800000000047</v>
      </c>
      <c r="H38" s="4"/>
      <c r="I38" s="4"/>
      <c r="J38" s="4"/>
      <c r="K38" s="4"/>
      <c r="L38" s="4"/>
      <c r="M38" s="4"/>
      <c r="N38" s="4"/>
      <c r="O38" s="4"/>
    </row>
    <row r="39" spans="1:15" ht="15.6" x14ac:dyDescent="0.3">
      <c r="A39" s="25" t="s">
        <v>63</v>
      </c>
      <c r="B39" s="13" t="s">
        <v>64</v>
      </c>
      <c r="C39" s="47">
        <v>133286</v>
      </c>
      <c r="D39" s="14">
        <v>195691.3</v>
      </c>
      <c r="E39" s="14">
        <v>136825.20000000001</v>
      </c>
      <c r="F39" s="55">
        <f t="shared" si="4"/>
        <v>0.69918897774198452</v>
      </c>
      <c r="G39" s="14">
        <f t="shared" si="0"/>
        <v>3539.2000000000116</v>
      </c>
      <c r="H39" s="4"/>
      <c r="I39" s="4"/>
      <c r="J39" s="4"/>
      <c r="K39" s="4"/>
      <c r="L39" s="4"/>
      <c r="M39" s="4"/>
      <c r="N39" s="4"/>
      <c r="O39" s="4"/>
    </row>
    <row r="40" spans="1:15" ht="15.6" x14ac:dyDescent="0.3">
      <c r="A40" s="25" t="s">
        <v>65</v>
      </c>
      <c r="B40" s="13" t="s">
        <v>66</v>
      </c>
      <c r="C40" s="47">
        <v>261179.1</v>
      </c>
      <c r="D40" s="14">
        <v>380531.7</v>
      </c>
      <c r="E40" s="14">
        <v>253024.2</v>
      </c>
      <c r="F40" s="55">
        <f t="shared" si="4"/>
        <v>0.66492279092648521</v>
      </c>
      <c r="G40" s="14">
        <f t="shared" si="0"/>
        <v>-8154.8999999999942</v>
      </c>
      <c r="H40" s="4"/>
      <c r="I40" s="4"/>
      <c r="J40" s="4"/>
      <c r="K40" s="4"/>
      <c r="L40" s="4"/>
      <c r="M40" s="4"/>
      <c r="N40" s="4"/>
      <c r="O40" s="4"/>
    </row>
    <row r="41" spans="1:15" ht="15.6" x14ac:dyDescent="0.3">
      <c r="A41" s="25" t="s">
        <v>67</v>
      </c>
      <c r="B41" s="37" t="s">
        <v>68</v>
      </c>
      <c r="C41" s="47">
        <v>85003.3</v>
      </c>
      <c r="D41" s="14">
        <v>146083.5</v>
      </c>
      <c r="E41" s="14">
        <v>90653.8</v>
      </c>
      <c r="F41" s="55">
        <f t="shared" si="4"/>
        <v>0.62056152816710997</v>
      </c>
      <c r="G41" s="14">
        <f t="shared" si="0"/>
        <v>5650.5</v>
      </c>
      <c r="H41" s="4"/>
      <c r="I41" s="4"/>
      <c r="J41" s="4"/>
      <c r="K41" s="4"/>
      <c r="L41" s="4"/>
      <c r="M41" s="4"/>
      <c r="N41" s="4"/>
      <c r="O41" s="4"/>
    </row>
    <row r="42" spans="1:15" ht="15.6" x14ac:dyDescent="0.3">
      <c r="A42" s="25" t="s">
        <v>69</v>
      </c>
      <c r="B42" s="13" t="s">
        <v>70</v>
      </c>
      <c r="C42" s="47">
        <v>14962.3</v>
      </c>
      <c r="D42" s="14">
        <v>30263.200000000001</v>
      </c>
      <c r="E42" s="14">
        <v>23855.200000000001</v>
      </c>
      <c r="F42" s="55">
        <f t="shared" si="4"/>
        <v>0.78825768590235001</v>
      </c>
      <c r="G42" s="14">
        <f t="shared" si="0"/>
        <v>8892.9000000000015</v>
      </c>
      <c r="H42" s="4"/>
      <c r="I42" s="4"/>
      <c r="J42" s="4"/>
      <c r="K42" s="4"/>
      <c r="L42" s="4"/>
      <c r="M42" s="4"/>
      <c r="N42" s="4"/>
      <c r="O42" s="4"/>
    </row>
    <row r="43" spans="1:15" ht="15.6" x14ac:dyDescent="0.3">
      <c r="A43" s="25" t="s">
        <v>71</v>
      </c>
      <c r="B43" s="13" t="s">
        <v>72</v>
      </c>
      <c r="C43" s="47">
        <v>50641.9</v>
      </c>
      <c r="D43" s="14">
        <v>75785.399999999994</v>
      </c>
      <c r="E43" s="14">
        <v>51146</v>
      </c>
      <c r="F43" s="55">
        <f t="shared" si="4"/>
        <v>0.67487933031956027</v>
      </c>
      <c r="G43" s="14">
        <f t="shared" si="0"/>
        <v>504.09999999999854</v>
      </c>
      <c r="H43" s="4"/>
      <c r="I43" s="4"/>
      <c r="J43" s="4"/>
      <c r="K43" s="4"/>
      <c r="L43" s="4"/>
      <c r="M43" s="4"/>
      <c r="N43" s="4"/>
      <c r="O43" s="4"/>
    </row>
    <row r="44" spans="1:15" ht="33.75" customHeight="1" x14ac:dyDescent="0.3">
      <c r="A44" s="23" t="s">
        <v>73</v>
      </c>
      <c r="B44" s="26" t="s">
        <v>74</v>
      </c>
      <c r="C44" s="46">
        <f>SUM(C45:C47)</f>
        <v>109964.09999999999</v>
      </c>
      <c r="D44" s="10">
        <f>SUM(D45:D47)</f>
        <v>250175.8</v>
      </c>
      <c r="E44" s="10">
        <f>SUM(E45:E47)</f>
        <v>146278.29999999999</v>
      </c>
      <c r="F44" s="56">
        <f t="shared" si="4"/>
        <v>0.58470203752721084</v>
      </c>
      <c r="G44" s="10">
        <f t="shared" si="0"/>
        <v>36314.199999999997</v>
      </c>
      <c r="H44" s="4"/>
      <c r="I44" s="4"/>
      <c r="J44" s="4"/>
      <c r="K44" s="4"/>
      <c r="L44" s="4"/>
      <c r="M44" s="4"/>
      <c r="N44" s="4"/>
      <c r="O44" s="4"/>
    </row>
    <row r="45" spans="1:15" ht="18.75" customHeight="1" x14ac:dyDescent="0.3">
      <c r="A45" s="25" t="s">
        <v>75</v>
      </c>
      <c r="B45" s="13" t="s">
        <v>76</v>
      </c>
      <c r="C45" s="47">
        <v>67145.399999999994</v>
      </c>
      <c r="D45" s="14">
        <v>181629.6</v>
      </c>
      <c r="E45" s="14">
        <v>98892.4</v>
      </c>
      <c r="F45" s="55">
        <f t="shared" si="4"/>
        <v>0.54447292732021646</v>
      </c>
      <c r="G45" s="14">
        <f t="shared" si="0"/>
        <v>31747</v>
      </c>
      <c r="H45" s="4"/>
      <c r="I45" s="4"/>
      <c r="J45" s="4"/>
      <c r="K45" s="4"/>
      <c r="L45" s="4"/>
      <c r="M45" s="4"/>
      <c r="N45" s="4"/>
      <c r="O45" s="4"/>
    </row>
    <row r="46" spans="1:15" ht="22.5" hidden="1" customHeight="1" x14ac:dyDescent="0.3">
      <c r="A46" s="25" t="s">
        <v>77</v>
      </c>
      <c r="B46" s="13" t="s">
        <v>78</v>
      </c>
      <c r="C46" s="47"/>
      <c r="D46" s="14"/>
      <c r="E46" s="14"/>
      <c r="F46" s="55" t="e">
        <f t="shared" si="4"/>
        <v>#DIV/0!</v>
      </c>
      <c r="G46" s="14">
        <f t="shared" si="0"/>
        <v>0</v>
      </c>
      <c r="H46" s="4"/>
      <c r="I46" s="4"/>
      <c r="J46" s="4"/>
      <c r="K46" s="4"/>
      <c r="L46" s="4"/>
      <c r="M46" s="4"/>
      <c r="N46" s="4"/>
      <c r="O46" s="4"/>
    </row>
    <row r="47" spans="1:15" ht="32.25" customHeight="1" x14ac:dyDescent="0.3">
      <c r="A47" s="25" t="s">
        <v>79</v>
      </c>
      <c r="B47" s="13" t="s">
        <v>80</v>
      </c>
      <c r="C47" s="47">
        <v>42818.7</v>
      </c>
      <c r="D47" s="14">
        <v>68546.2</v>
      </c>
      <c r="E47" s="14">
        <v>47385.9</v>
      </c>
      <c r="F47" s="55">
        <f t="shared" si="4"/>
        <v>0.69129871531901121</v>
      </c>
      <c r="G47" s="14">
        <f t="shared" si="0"/>
        <v>4567.2000000000044</v>
      </c>
      <c r="H47" s="4"/>
      <c r="I47" s="4"/>
      <c r="J47" s="4"/>
      <c r="K47" s="4"/>
      <c r="L47" s="4"/>
      <c r="M47" s="4"/>
      <c r="N47" s="4"/>
      <c r="O47" s="4"/>
    </row>
    <row r="48" spans="1:15" ht="26.25" hidden="1" customHeight="1" x14ac:dyDescent="0.3">
      <c r="A48" s="23" t="s">
        <v>81</v>
      </c>
      <c r="B48" s="38" t="s">
        <v>82</v>
      </c>
      <c r="C48" s="46" t="e">
        <f>[1]Расшир!E864</f>
        <v>#REF!</v>
      </c>
      <c r="D48" s="10">
        <f>[1]Расшир!E896</f>
        <v>0</v>
      </c>
      <c r="E48" s="10">
        <f>[1]Расшир!F896</f>
        <v>0</v>
      </c>
      <c r="F48" s="55" t="e">
        <f t="shared" si="4"/>
        <v>#DIV/0!</v>
      </c>
      <c r="G48" s="10" t="e">
        <f t="shared" si="0"/>
        <v>#REF!</v>
      </c>
      <c r="H48" s="4"/>
      <c r="I48" s="4"/>
      <c r="J48" s="4"/>
      <c r="K48" s="4"/>
      <c r="L48" s="4"/>
      <c r="M48" s="4"/>
      <c r="N48" s="4"/>
      <c r="O48" s="4"/>
    </row>
    <row r="49" spans="1:15" ht="18" hidden="1" customHeight="1" x14ac:dyDescent="0.3">
      <c r="A49" s="35" t="s">
        <v>83</v>
      </c>
      <c r="B49" s="28" t="s">
        <v>84</v>
      </c>
      <c r="C49" s="47" t="e">
        <f>[1]Расшир!E885</f>
        <v>#REF!</v>
      </c>
      <c r="D49" s="14">
        <f>[1]Расшир!E917</f>
        <v>0</v>
      </c>
      <c r="E49" s="14">
        <f>[1]Расшир!F917</f>
        <v>0</v>
      </c>
      <c r="F49" s="55" t="e">
        <f t="shared" si="4"/>
        <v>#DIV/0!</v>
      </c>
      <c r="G49" s="14" t="e">
        <f t="shared" si="0"/>
        <v>#REF!</v>
      </c>
      <c r="H49" s="4"/>
      <c r="I49" s="4"/>
      <c r="J49" s="4"/>
      <c r="K49" s="4"/>
      <c r="L49" s="4"/>
      <c r="M49" s="4"/>
      <c r="N49" s="4"/>
      <c r="O49" s="4"/>
    </row>
    <row r="50" spans="1:15" ht="18" customHeight="1" x14ac:dyDescent="0.3">
      <c r="A50" s="23" t="s">
        <v>81</v>
      </c>
      <c r="B50" s="39" t="s">
        <v>82</v>
      </c>
      <c r="C50" s="50">
        <f>C51</f>
        <v>6665.9</v>
      </c>
      <c r="D50" s="10">
        <f>D51</f>
        <v>16844.7</v>
      </c>
      <c r="E50" s="10">
        <f>E51</f>
        <v>11152.4</v>
      </c>
      <c r="F50" s="57">
        <v>1</v>
      </c>
      <c r="G50" s="10">
        <f t="shared" si="0"/>
        <v>4486.5</v>
      </c>
      <c r="H50" s="4"/>
      <c r="I50" s="4"/>
      <c r="J50" s="4"/>
      <c r="K50" s="4"/>
      <c r="L50" s="4"/>
      <c r="M50" s="4"/>
      <c r="N50" s="4"/>
      <c r="O50" s="4"/>
    </row>
    <row r="51" spans="1:15" ht="18" customHeight="1" x14ac:dyDescent="0.3">
      <c r="A51" s="35" t="s">
        <v>83</v>
      </c>
      <c r="B51" s="28" t="s">
        <v>84</v>
      </c>
      <c r="C51" s="47">
        <v>6665.9</v>
      </c>
      <c r="D51" s="14">
        <v>16844.7</v>
      </c>
      <c r="E51" s="14">
        <v>11152.4</v>
      </c>
      <c r="F51" s="55">
        <f t="shared" ref="F51:F63" si="5">E51/D51</f>
        <v>0.66207174957108161</v>
      </c>
      <c r="G51" s="14">
        <f t="shared" si="0"/>
        <v>4486.5</v>
      </c>
      <c r="H51" s="4"/>
      <c r="I51" s="4"/>
      <c r="J51" s="4"/>
      <c r="K51" s="4"/>
      <c r="L51" s="4"/>
      <c r="M51" s="4"/>
      <c r="N51" s="4"/>
      <c r="O51" s="4"/>
    </row>
    <row r="52" spans="1:15" ht="15.6" x14ac:dyDescent="0.3">
      <c r="A52" s="23" t="s">
        <v>85</v>
      </c>
      <c r="B52" s="24" t="s">
        <v>86</v>
      </c>
      <c r="C52" s="46">
        <f>SUM(C53:C56)</f>
        <v>33133.5</v>
      </c>
      <c r="D52" s="10">
        <f>SUM(D53:D56)</f>
        <v>91535.3</v>
      </c>
      <c r="E52" s="10">
        <f>SUM(E53:E56)</f>
        <v>50340.7</v>
      </c>
      <c r="F52" s="56">
        <f t="shared" si="5"/>
        <v>0.54995941456465425</v>
      </c>
      <c r="G52" s="10">
        <f t="shared" si="0"/>
        <v>17207.199999999997</v>
      </c>
      <c r="H52" s="4"/>
      <c r="I52" s="4"/>
      <c r="J52" s="4"/>
      <c r="K52" s="4"/>
      <c r="L52" s="4"/>
      <c r="M52" s="4"/>
      <c r="N52" s="4"/>
      <c r="O52" s="4"/>
    </row>
    <row r="53" spans="1:15" ht="15.6" x14ac:dyDescent="0.3">
      <c r="A53" s="25" t="s">
        <v>87</v>
      </c>
      <c r="B53" s="13" t="s">
        <v>88</v>
      </c>
      <c r="C53" s="47">
        <v>1531.3</v>
      </c>
      <c r="D53" s="14">
        <v>3405.7</v>
      </c>
      <c r="E53" s="14">
        <v>1901.4</v>
      </c>
      <c r="F53" s="55">
        <f t="shared" si="5"/>
        <v>0.55829932172534291</v>
      </c>
      <c r="G53" s="14">
        <f t="shared" si="0"/>
        <v>370.10000000000014</v>
      </c>
      <c r="H53" s="4"/>
      <c r="I53" s="4"/>
      <c r="J53" s="4"/>
      <c r="K53" s="4"/>
      <c r="L53" s="4"/>
      <c r="M53" s="4"/>
      <c r="N53" s="4"/>
      <c r="O53" s="4"/>
    </row>
    <row r="54" spans="1:15" ht="15.6" x14ac:dyDescent="0.3">
      <c r="A54" s="25" t="s">
        <v>89</v>
      </c>
      <c r="B54" s="13" t="s">
        <v>90</v>
      </c>
      <c r="C54" s="47">
        <v>18567.400000000001</v>
      </c>
      <c r="D54" s="14">
        <v>44689.8</v>
      </c>
      <c r="E54" s="14">
        <v>26759</v>
      </c>
      <c r="F54" s="55">
        <f t="shared" si="5"/>
        <v>0.5987719792883387</v>
      </c>
      <c r="G54" s="14">
        <f t="shared" si="0"/>
        <v>8191.5999999999985</v>
      </c>
      <c r="H54" s="4"/>
      <c r="I54" s="4"/>
      <c r="J54" s="4"/>
      <c r="K54" s="4"/>
      <c r="L54" s="4"/>
      <c r="M54" s="4"/>
      <c r="N54" s="4"/>
      <c r="O54" s="4"/>
    </row>
    <row r="55" spans="1:15" ht="15.6" x14ac:dyDescent="0.3">
      <c r="A55" s="25" t="s">
        <v>91</v>
      </c>
      <c r="B55" s="13" t="s">
        <v>92</v>
      </c>
      <c r="C55" s="47">
        <v>743.9</v>
      </c>
      <c r="D55" s="14">
        <v>6909.5</v>
      </c>
      <c r="E55" s="14">
        <v>1475.3</v>
      </c>
      <c r="F55" s="55">
        <f t="shared" si="5"/>
        <v>0.21351762066719734</v>
      </c>
      <c r="G55" s="14">
        <f t="shared" si="0"/>
        <v>731.4</v>
      </c>
      <c r="H55" s="4"/>
      <c r="I55" s="4"/>
      <c r="J55" s="4"/>
      <c r="K55" s="4"/>
      <c r="L55" s="4"/>
      <c r="M55" s="4"/>
      <c r="N55" s="4"/>
      <c r="O55" s="4"/>
    </row>
    <row r="56" spans="1:15" ht="15.6" x14ac:dyDescent="0.3">
      <c r="A56" s="25" t="s">
        <v>93</v>
      </c>
      <c r="B56" s="13" t="s">
        <v>94</v>
      </c>
      <c r="C56" s="47">
        <v>12290.9</v>
      </c>
      <c r="D56" s="14">
        <v>36530.300000000003</v>
      </c>
      <c r="E56" s="14">
        <v>20205</v>
      </c>
      <c r="F56" s="55">
        <f t="shared" si="5"/>
        <v>0.55310249299896241</v>
      </c>
      <c r="G56" s="14">
        <f t="shared" si="0"/>
        <v>7914.1</v>
      </c>
      <c r="H56" s="4"/>
      <c r="I56" s="4"/>
      <c r="J56" s="4"/>
      <c r="K56" s="4"/>
      <c r="L56" s="4"/>
      <c r="M56" s="4"/>
      <c r="N56" s="4"/>
      <c r="O56" s="4"/>
    </row>
    <row r="57" spans="1:15" ht="15.6" x14ac:dyDescent="0.3">
      <c r="A57" s="23" t="s">
        <v>95</v>
      </c>
      <c r="B57" s="24" t="s">
        <v>96</v>
      </c>
      <c r="C57" s="46">
        <f>SUM(C59:C61)</f>
        <v>55309.200000000004</v>
      </c>
      <c r="D57" s="10">
        <f>SUM(D59:D61)</f>
        <v>104762.8</v>
      </c>
      <c r="E57" s="10">
        <f>SUM(E59:E61)</f>
        <v>68694.2</v>
      </c>
      <c r="F57" s="56">
        <f t="shared" si="5"/>
        <v>0.65571176028132117</v>
      </c>
      <c r="G57" s="10">
        <f t="shared" si="0"/>
        <v>13384.999999999993</v>
      </c>
      <c r="H57" s="4"/>
      <c r="I57" s="4"/>
      <c r="J57" s="4"/>
      <c r="K57" s="4"/>
      <c r="L57" s="4"/>
      <c r="M57" s="4"/>
      <c r="N57" s="4"/>
      <c r="O57" s="4"/>
    </row>
    <row r="58" spans="1:15" ht="15.6" hidden="1" x14ac:dyDescent="0.3">
      <c r="A58" s="25" t="s">
        <v>97</v>
      </c>
      <c r="B58" s="13" t="s">
        <v>98</v>
      </c>
      <c r="C58" s="47"/>
      <c r="D58" s="14"/>
      <c r="E58" s="14"/>
      <c r="F58" s="55" t="e">
        <f t="shared" si="5"/>
        <v>#DIV/0!</v>
      </c>
      <c r="G58" s="14">
        <f t="shared" si="0"/>
        <v>0</v>
      </c>
      <c r="H58" s="4"/>
      <c r="I58" s="4"/>
      <c r="J58" s="4"/>
      <c r="K58" s="4"/>
      <c r="L58" s="4"/>
      <c r="M58" s="4"/>
      <c r="N58" s="4"/>
      <c r="O58" s="4"/>
    </row>
    <row r="59" spans="1:15" ht="15.6" x14ac:dyDescent="0.3">
      <c r="A59" s="25" t="s">
        <v>99</v>
      </c>
      <c r="B59" s="13" t="s">
        <v>100</v>
      </c>
      <c r="C59" s="47">
        <v>40614.800000000003</v>
      </c>
      <c r="D59" s="14">
        <v>85022.5</v>
      </c>
      <c r="E59" s="14">
        <v>54568.7</v>
      </c>
      <c r="F59" s="55">
        <f t="shared" si="5"/>
        <v>0.64181481372577842</v>
      </c>
      <c r="G59" s="14">
        <f t="shared" si="0"/>
        <v>13953.899999999994</v>
      </c>
      <c r="H59" s="4"/>
      <c r="I59" s="4"/>
      <c r="J59" s="4"/>
      <c r="K59" s="4"/>
      <c r="L59" s="4"/>
      <c r="M59" s="4"/>
      <c r="N59" s="4"/>
      <c r="O59" s="4"/>
    </row>
    <row r="60" spans="1:15" ht="15.6" x14ac:dyDescent="0.3">
      <c r="A60" s="25" t="s">
        <v>101</v>
      </c>
      <c r="B60" s="13" t="s">
        <v>102</v>
      </c>
      <c r="C60" s="47">
        <v>333.5</v>
      </c>
      <c r="D60" s="14">
        <v>486.1</v>
      </c>
      <c r="E60" s="14">
        <v>394.5</v>
      </c>
      <c r="F60" s="55">
        <f t="shared" si="5"/>
        <v>0.81156140711787694</v>
      </c>
      <c r="G60" s="14">
        <f t="shared" si="0"/>
        <v>61</v>
      </c>
      <c r="H60" s="4"/>
      <c r="I60" s="4"/>
      <c r="J60" s="4"/>
      <c r="K60" s="4"/>
      <c r="L60" s="4"/>
      <c r="M60" s="4"/>
      <c r="N60" s="4"/>
      <c r="O60" s="4"/>
    </row>
    <row r="61" spans="1:15" ht="15.6" x14ac:dyDescent="0.3">
      <c r="A61" s="25" t="s">
        <v>103</v>
      </c>
      <c r="B61" s="13" t="s">
        <v>104</v>
      </c>
      <c r="C61" s="47">
        <v>14360.9</v>
      </c>
      <c r="D61" s="14">
        <v>19254.2</v>
      </c>
      <c r="E61" s="14">
        <v>13731</v>
      </c>
      <c r="F61" s="55">
        <f t="shared" si="5"/>
        <v>0.7131431064391146</v>
      </c>
      <c r="G61" s="14">
        <f t="shared" si="0"/>
        <v>-629.89999999999964</v>
      </c>
      <c r="H61" s="4"/>
      <c r="I61" s="4"/>
      <c r="J61" s="4"/>
      <c r="K61" s="4"/>
      <c r="L61" s="4"/>
      <c r="M61" s="4"/>
      <c r="N61" s="4"/>
      <c r="O61" s="4"/>
    </row>
    <row r="62" spans="1:15" ht="15.6" x14ac:dyDescent="0.3">
      <c r="A62" s="23" t="s">
        <v>105</v>
      </c>
      <c r="B62" s="26" t="s">
        <v>106</v>
      </c>
      <c r="C62" s="46">
        <f>C63</f>
        <v>21359.8</v>
      </c>
      <c r="D62" s="10">
        <f>D63</f>
        <v>36149.5</v>
      </c>
      <c r="E62" s="10">
        <f>E63</f>
        <v>22125.1</v>
      </c>
      <c r="F62" s="56">
        <f t="shared" si="5"/>
        <v>0.61204442661724223</v>
      </c>
      <c r="G62" s="10">
        <f t="shared" si="0"/>
        <v>765.29999999999927</v>
      </c>
      <c r="H62" s="4"/>
      <c r="I62" s="4"/>
      <c r="J62" s="4"/>
      <c r="K62" s="4"/>
      <c r="L62" s="4"/>
      <c r="M62" s="4"/>
      <c r="N62" s="4"/>
      <c r="O62" s="4"/>
    </row>
    <row r="63" spans="1:15" ht="15.6" x14ac:dyDescent="0.3">
      <c r="A63" s="25" t="s">
        <v>105</v>
      </c>
      <c r="B63" s="13" t="s">
        <v>107</v>
      </c>
      <c r="C63" s="47">
        <v>21359.8</v>
      </c>
      <c r="D63" s="14">
        <v>36149.5</v>
      </c>
      <c r="E63" s="14">
        <v>22125.1</v>
      </c>
      <c r="F63" s="55">
        <f t="shared" si="5"/>
        <v>0.61204442661724223</v>
      </c>
      <c r="G63" s="14">
        <f t="shared" si="0"/>
        <v>765.29999999999927</v>
      </c>
      <c r="H63" s="4"/>
      <c r="I63" s="4"/>
      <c r="J63" s="4"/>
      <c r="K63" s="4"/>
      <c r="L63" s="4"/>
      <c r="M63" s="4"/>
      <c r="N63" s="4"/>
      <c r="O63" s="4"/>
    </row>
    <row r="64" spans="1:15" ht="31.2" x14ac:dyDescent="0.3">
      <c r="A64" s="23" t="s">
        <v>108</v>
      </c>
      <c r="B64" s="26" t="s">
        <v>109</v>
      </c>
      <c r="C64" s="46">
        <f>C65</f>
        <v>0</v>
      </c>
      <c r="D64" s="10">
        <f>D65</f>
        <v>0</v>
      </c>
      <c r="E64" s="10">
        <f>E65</f>
        <v>0</v>
      </c>
      <c r="F64" s="56">
        <v>0</v>
      </c>
      <c r="G64" s="10">
        <f t="shared" si="0"/>
        <v>0</v>
      </c>
      <c r="H64" s="4"/>
      <c r="I64" s="4"/>
      <c r="J64" s="4"/>
      <c r="K64" s="4"/>
      <c r="L64" s="4"/>
      <c r="M64" s="4"/>
      <c r="N64" s="4"/>
      <c r="O64" s="4"/>
    </row>
    <row r="65" spans="1:15" ht="32.25" customHeight="1" x14ac:dyDescent="0.3">
      <c r="A65" s="25" t="s">
        <v>110</v>
      </c>
      <c r="B65" s="13" t="s">
        <v>111</v>
      </c>
      <c r="C65" s="47">
        <v>0</v>
      </c>
      <c r="D65" s="14">
        <v>0</v>
      </c>
      <c r="E65" s="14">
        <v>0</v>
      </c>
      <c r="F65" s="55">
        <v>0</v>
      </c>
      <c r="G65" s="14">
        <f t="shared" si="0"/>
        <v>0</v>
      </c>
      <c r="H65" s="4"/>
      <c r="I65" s="4"/>
      <c r="J65" s="4"/>
      <c r="K65" s="4"/>
      <c r="L65" s="4"/>
      <c r="M65" s="4"/>
      <c r="N65" s="4"/>
      <c r="O65" s="4"/>
    </row>
    <row r="66" spans="1:15" ht="46.8" x14ac:dyDescent="0.3">
      <c r="A66" s="23" t="s">
        <v>112</v>
      </c>
      <c r="B66" s="26" t="s">
        <v>113</v>
      </c>
      <c r="C66" s="46">
        <f>C67</f>
        <v>0</v>
      </c>
      <c r="D66" s="10">
        <f>D67</f>
        <v>528359.6</v>
      </c>
      <c r="E66" s="10">
        <f>E67</f>
        <v>528359.6</v>
      </c>
      <c r="F66" s="56">
        <v>0</v>
      </c>
      <c r="G66" s="10">
        <f t="shared" si="0"/>
        <v>528359.6</v>
      </c>
      <c r="H66" s="4"/>
      <c r="I66" s="4"/>
      <c r="J66" s="4"/>
      <c r="K66" s="4"/>
      <c r="L66" s="4"/>
      <c r="M66" s="4"/>
      <c r="N66" s="4"/>
      <c r="O66" s="4"/>
    </row>
    <row r="67" spans="1:15" ht="32.25" customHeight="1" x14ac:dyDescent="0.3">
      <c r="A67" s="25" t="s">
        <v>114</v>
      </c>
      <c r="B67" s="13" t="s">
        <v>115</v>
      </c>
      <c r="C67" s="47">
        <v>0</v>
      </c>
      <c r="D67" s="14">
        <v>528359.6</v>
      </c>
      <c r="E67" s="14">
        <v>528359.6</v>
      </c>
      <c r="F67" s="55">
        <v>0</v>
      </c>
      <c r="G67" s="14">
        <f t="shared" si="0"/>
        <v>528359.6</v>
      </c>
      <c r="H67" s="4"/>
      <c r="I67" s="4"/>
      <c r="J67" s="4"/>
      <c r="K67" s="4"/>
      <c r="L67" s="4"/>
      <c r="M67" s="4"/>
      <c r="N67" s="4"/>
      <c r="O67" s="4"/>
    </row>
    <row r="68" spans="1:15" s="15" customFormat="1" ht="21" customHeight="1" x14ac:dyDescent="0.35">
      <c r="A68" s="16"/>
      <c r="B68" s="40" t="s">
        <v>116</v>
      </c>
      <c r="C68" s="10">
        <f>C6+C15+C17+C21+C26+C38+C44+C52+C57+C62+C64+C35+C50+C66-0.02</f>
        <v>1690872.78</v>
      </c>
      <c r="D68" s="10">
        <f>D6+D15+D17+D21+D26+D38+D44+D52+D57+D62+D64+D35+D50+D66-0.01</f>
        <v>4486427.1899999995</v>
      </c>
      <c r="E68" s="10">
        <f>E6+E15+E17+E21+E26+E38+E44+E52+E57+E62+E64+E35+E50+E66-0.02</f>
        <v>2837393.1800000006</v>
      </c>
      <c r="F68" s="56">
        <f>E68/D68</f>
        <v>0.63243936875302353</v>
      </c>
      <c r="G68" s="10">
        <f t="shared" si="0"/>
        <v>1146520.4000000006</v>
      </c>
      <c r="H68" s="17"/>
      <c r="I68" s="17"/>
      <c r="J68" s="17"/>
      <c r="K68" s="17"/>
      <c r="L68" s="17"/>
      <c r="M68" s="17"/>
      <c r="N68" s="17"/>
      <c r="O68" s="17"/>
    </row>
    <row r="69" spans="1:15" ht="15.6" x14ac:dyDescent="0.3">
      <c r="B69" s="4"/>
      <c r="C69" s="4"/>
      <c r="D69" s="4"/>
      <c r="E69" s="41"/>
      <c r="F69" s="42"/>
      <c r="G69" s="4"/>
      <c r="H69" s="4"/>
      <c r="I69" s="4"/>
      <c r="J69" s="4"/>
      <c r="K69" s="4"/>
      <c r="L69" s="4"/>
      <c r="M69" s="4"/>
      <c r="N69" s="4"/>
      <c r="O69" s="4"/>
    </row>
    <row r="70" spans="1:15" ht="15.6" x14ac:dyDescent="0.3">
      <c r="B70" s="4"/>
      <c r="C70" s="4"/>
      <c r="D70" s="4"/>
      <c r="E70" s="41"/>
      <c r="F70" s="42"/>
      <c r="G70" s="4"/>
      <c r="H70" s="4"/>
      <c r="I70" s="4"/>
      <c r="J70" s="4"/>
      <c r="K70" s="4"/>
      <c r="L70" s="4"/>
      <c r="M70" s="4"/>
      <c r="N70" s="4"/>
      <c r="O70" s="4"/>
    </row>
    <row r="71" spans="1:15" ht="15.6" x14ac:dyDescent="0.3">
      <c r="B71" s="4"/>
      <c r="C71" s="4"/>
      <c r="D71" s="4"/>
      <c r="E71" s="41"/>
      <c r="F71" s="42"/>
      <c r="G71" s="4"/>
      <c r="H71" s="4"/>
      <c r="I71" s="4"/>
      <c r="J71" s="4"/>
      <c r="K71" s="4"/>
      <c r="L71" s="4"/>
      <c r="M71" s="4"/>
      <c r="N71" s="4"/>
      <c r="O71" s="4"/>
    </row>
    <row r="72" spans="1:15" ht="15.6" x14ac:dyDescent="0.3">
      <c r="B72" s="4"/>
      <c r="C72" s="4"/>
      <c r="D72" s="4"/>
      <c r="E72" s="41"/>
      <c r="F72" s="42"/>
      <c r="G72" s="4"/>
      <c r="H72" s="4"/>
      <c r="I72" s="4"/>
      <c r="J72" s="4"/>
      <c r="K72" s="4"/>
      <c r="L72" s="4"/>
      <c r="M72" s="4"/>
      <c r="N72" s="4"/>
      <c r="O72" s="4"/>
    </row>
    <row r="73" spans="1:15" ht="15.6" x14ac:dyDescent="0.3">
      <c r="B73" s="4"/>
      <c r="C73" s="4"/>
      <c r="D73" s="4"/>
      <c r="E73" s="41"/>
      <c r="F73" s="42"/>
      <c r="G73" s="4"/>
      <c r="H73" s="4"/>
      <c r="I73" s="4"/>
      <c r="J73" s="4"/>
      <c r="K73" s="4"/>
      <c r="L73" s="4"/>
      <c r="M73" s="4"/>
      <c r="N73" s="4"/>
      <c r="O73" s="4"/>
    </row>
    <row r="74" spans="1:15" ht="15.6" x14ac:dyDescent="0.3">
      <c r="B74" s="4"/>
      <c r="C74" s="4"/>
      <c r="D74" s="4"/>
      <c r="E74" s="41"/>
      <c r="F74" s="42"/>
      <c r="G74" s="4"/>
      <c r="H74" s="4"/>
      <c r="I74" s="4"/>
      <c r="J74" s="4"/>
      <c r="K74" s="4"/>
      <c r="L74" s="4"/>
      <c r="M74" s="4"/>
      <c r="N74" s="4"/>
      <c r="O74" s="4"/>
    </row>
    <row r="75" spans="1:15" ht="15.6" x14ac:dyDescent="0.3">
      <c r="B75" s="4"/>
      <c r="C75" s="4"/>
      <c r="D75" s="4"/>
      <c r="E75" s="41"/>
      <c r="F75" s="42"/>
      <c r="G75" s="4"/>
      <c r="H75" s="4"/>
      <c r="I75" s="4"/>
      <c r="J75" s="4"/>
      <c r="K75" s="4"/>
      <c r="L75" s="4"/>
      <c r="M75" s="4"/>
      <c r="N75" s="4"/>
      <c r="O75" s="4"/>
    </row>
    <row r="76" spans="1:15" ht="15.6" x14ac:dyDescent="0.3">
      <c r="B76" s="4"/>
      <c r="C76" s="4"/>
      <c r="D76" s="4"/>
      <c r="E76" s="41"/>
      <c r="F76" s="42"/>
      <c r="G76" s="4"/>
      <c r="H76" s="4"/>
      <c r="I76" s="4"/>
      <c r="J76" s="4"/>
      <c r="K76" s="4"/>
      <c r="L76" s="4"/>
      <c r="M76" s="4"/>
      <c r="N76" s="4"/>
      <c r="O76" s="4"/>
    </row>
    <row r="77" spans="1:15" ht="15.6" x14ac:dyDescent="0.3">
      <c r="B77" s="4"/>
      <c r="C77" s="4"/>
      <c r="D77" s="4"/>
      <c r="E77" s="41"/>
      <c r="F77" s="42"/>
      <c r="G77" s="4"/>
      <c r="H77" s="4"/>
      <c r="I77" s="4"/>
      <c r="J77" s="4"/>
      <c r="K77" s="4"/>
      <c r="L77" s="4"/>
      <c r="M77" s="4"/>
      <c r="N77" s="4"/>
      <c r="O77" s="4"/>
    </row>
    <row r="78" spans="1:15" ht="15.6" x14ac:dyDescent="0.3">
      <c r="B78" s="4"/>
      <c r="C78" s="4"/>
      <c r="D78" s="4"/>
      <c r="E78" s="41"/>
      <c r="F78" s="42"/>
      <c r="G78" s="4"/>
      <c r="H78" s="4"/>
      <c r="I78" s="4"/>
      <c r="J78" s="4"/>
      <c r="K78" s="4"/>
      <c r="L78" s="4"/>
      <c r="M78" s="4"/>
      <c r="N78" s="4"/>
      <c r="O78" s="4"/>
    </row>
    <row r="79" spans="1:15" ht="15.6" x14ac:dyDescent="0.3">
      <c r="B79" s="4"/>
      <c r="C79" s="4"/>
      <c r="D79" s="4"/>
      <c r="E79" s="41"/>
      <c r="F79" s="42"/>
      <c r="G79" s="4"/>
      <c r="H79" s="4"/>
      <c r="I79" s="4"/>
      <c r="J79" s="4"/>
      <c r="K79" s="4"/>
      <c r="L79" s="4"/>
      <c r="M79" s="4"/>
      <c r="N79" s="4"/>
      <c r="O79" s="4"/>
    </row>
    <row r="80" spans="1:15" ht="15.6" x14ac:dyDescent="0.3">
      <c r="B80" s="4"/>
      <c r="C80" s="4"/>
      <c r="D80" s="4"/>
      <c r="E80" s="41"/>
      <c r="F80" s="42"/>
      <c r="G80" s="4"/>
      <c r="H80" s="4"/>
      <c r="I80" s="4"/>
      <c r="J80" s="4"/>
      <c r="K80" s="4"/>
      <c r="L80" s="4"/>
      <c r="M80" s="4"/>
      <c r="N80" s="4"/>
      <c r="O80" s="4"/>
    </row>
    <row r="81" spans="2:15" ht="15.6" x14ac:dyDescent="0.3">
      <c r="B81" s="4"/>
      <c r="C81" s="4"/>
      <c r="D81" s="4"/>
      <c r="E81" s="41"/>
      <c r="F81" s="42"/>
      <c r="G81" s="4"/>
      <c r="H81" s="4"/>
      <c r="I81" s="4"/>
      <c r="J81" s="4"/>
      <c r="K81" s="4"/>
      <c r="L81" s="4"/>
      <c r="M81" s="4"/>
      <c r="N81" s="4"/>
      <c r="O81" s="4"/>
    </row>
    <row r="82" spans="2:15" ht="15.6" x14ac:dyDescent="0.3">
      <c r="B82" s="4"/>
      <c r="C82" s="4"/>
      <c r="D82" s="4"/>
      <c r="E82" s="41"/>
      <c r="F82" s="42"/>
      <c r="G82" s="4"/>
      <c r="H82" s="4"/>
      <c r="I82" s="4"/>
      <c r="J82" s="4"/>
      <c r="K82" s="4"/>
      <c r="L82" s="4"/>
      <c r="M82" s="4"/>
      <c r="N82" s="4"/>
      <c r="O82" s="4"/>
    </row>
    <row r="83" spans="2:15" ht="15.6" x14ac:dyDescent="0.3">
      <c r="B83" s="4"/>
      <c r="C83" s="4"/>
      <c r="D83" s="4"/>
      <c r="E83" s="41"/>
      <c r="F83" s="42"/>
      <c r="G83" s="4"/>
      <c r="H83" s="4"/>
      <c r="I83" s="4"/>
      <c r="J83" s="4"/>
      <c r="K83" s="4"/>
      <c r="L83" s="4"/>
      <c r="M83" s="4"/>
      <c r="N83" s="4"/>
      <c r="O83" s="4"/>
    </row>
    <row r="84" spans="2:15" ht="15.6" x14ac:dyDescent="0.3">
      <c r="B84" s="4"/>
      <c r="C84" s="4"/>
      <c r="D84" s="4"/>
      <c r="E84" s="41"/>
      <c r="F84" s="42"/>
      <c r="G84" s="4"/>
      <c r="H84" s="4"/>
      <c r="I84" s="4"/>
      <c r="J84" s="4"/>
      <c r="K84" s="4"/>
      <c r="L84" s="4"/>
      <c r="M84" s="4"/>
      <c r="N84" s="4"/>
      <c r="O84" s="4"/>
    </row>
    <row r="85" spans="2:15" ht="15.6" x14ac:dyDescent="0.3">
      <c r="B85" s="4"/>
      <c r="C85" s="4"/>
      <c r="D85" s="4"/>
      <c r="E85" s="41"/>
      <c r="F85" s="42"/>
      <c r="G85" s="4"/>
      <c r="H85" s="4"/>
      <c r="I85" s="4"/>
      <c r="J85" s="4"/>
      <c r="K85" s="4"/>
      <c r="L85" s="4"/>
      <c r="M85" s="4"/>
      <c r="N85" s="4"/>
      <c r="O85" s="4"/>
    </row>
    <row r="86" spans="2:15" ht="15.6" x14ac:dyDescent="0.3">
      <c r="B86" s="4"/>
      <c r="C86" s="4"/>
      <c r="D86" s="4"/>
      <c r="E86" s="41"/>
      <c r="F86" s="42"/>
      <c r="G86" s="4"/>
      <c r="H86" s="4"/>
      <c r="I86" s="4"/>
      <c r="J86" s="4"/>
      <c r="K86" s="4"/>
      <c r="L86" s="4"/>
      <c r="M86" s="4"/>
      <c r="N86" s="4"/>
      <c r="O86" s="4"/>
    </row>
    <row r="87" spans="2:15" ht="15.6" x14ac:dyDescent="0.3">
      <c r="B87" s="4"/>
      <c r="C87" s="4"/>
      <c r="D87" s="4"/>
      <c r="E87" s="41"/>
      <c r="F87" s="42"/>
      <c r="G87" s="4"/>
      <c r="H87" s="4"/>
      <c r="I87" s="4"/>
      <c r="J87" s="4"/>
      <c r="K87" s="4"/>
      <c r="L87" s="4"/>
      <c r="M87" s="4"/>
      <c r="N87" s="4"/>
      <c r="O87" s="4"/>
    </row>
    <row r="88" spans="2:15" ht="15.6" x14ac:dyDescent="0.3">
      <c r="B88" s="4"/>
      <c r="C88" s="4"/>
      <c r="D88" s="4"/>
      <c r="E88" s="41"/>
      <c r="F88" s="42"/>
      <c r="G88" s="4"/>
      <c r="H88" s="4"/>
      <c r="I88" s="4"/>
      <c r="J88" s="4"/>
      <c r="K88" s="4"/>
      <c r="L88" s="4"/>
      <c r="M88" s="4"/>
      <c r="N88" s="4"/>
      <c r="O88" s="4"/>
    </row>
    <row r="89" spans="2:15" ht="15.6" x14ac:dyDescent="0.3">
      <c r="B89" s="4"/>
      <c r="C89" s="4"/>
      <c r="D89" s="4"/>
      <c r="E89" s="41"/>
      <c r="F89" s="42"/>
      <c r="G89" s="4"/>
      <c r="H89" s="4"/>
      <c r="I89" s="4"/>
      <c r="J89" s="4"/>
      <c r="K89" s="4"/>
      <c r="L89" s="4"/>
      <c r="M89" s="4"/>
      <c r="N89" s="4"/>
      <c r="O89" s="4"/>
    </row>
    <row r="90" spans="2:15" ht="15.6" x14ac:dyDescent="0.3">
      <c r="B90" s="4"/>
      <c r="C90" s="4"/>
      <c r="D90" s="4"/>
      <c r="E90" s="41"/>
      <c r="F90" s="42"/>
      <c r="G90" s="4"/>
      <c r="H90" s="4"/>
      <c r="I90" s="4"/>
      <c r="J90" s="4"/>
      <c r="K90" s="4"/>
      <c r="L90" s="4"/>
      <c r="M90" s="4"/>
      <c r="N90" s="4"/>
      <c r="O90" s="4"/>
    </row>
    <row r="91" spans="2:15" ht="15.6" x14ac:dyDescent="0.3">
      <c r="B91" s="4"/>
      <c r="C91" s="4"/>
      <c r="D91" s="4"/>
      <c r="E91" s="41"/>
      <c r="F91" s="42"/>
      <c r="G91" s="4"/>
      <c r="H91" s="4"/>
      <c r="I91" s="4"/>
      <c r="J91" s="4"/>
      <c r="K91" s="4"/>
      <c r="L91" s="4"/>
      <c r="M91" s="4"/>
      <c r="N91" s="4"/>
      <c r="O91" s="4"/>
    </row>
    <row r="92" spans="2:15" ht="15.6" x14ac:dyDescent="0.3">
      <c r="B92" s="4"/>
      <c r="C92" s="4"/>
      <c r="D92" s="4"/>
      <c r="E92" s="41"/>
      <c r="F92" s="42"/>
      <c r="G92" s="4"/>
      <c r="H92" s="4"/>
      <c r="I92" s="4"/>
      <c r="J92" s="4"/>
      <c r="K92" s="4"/>
      <c r="L92" s="4"/>
      <c r="M92" s="4"/>
      <c r="N92" s="4"/>
      <c r="O92" s="4"/>
    </row>
    <row r="93" spans="2:15" ht="15.6" x14ac:dyDescent="0.3">
      <c r="B93" s="4"/>
      <c r="C93" s="4"/>
      <c r="D93" s="4"/>
      <c r="E93" s="41"/>
      <c r="F93" s="42"/>
      <c r="G93" s="4"/>
      <c r="H93" s="4"/>
      <c r="I93" s="4"/>
      <c r="J93" s="4"/>
      <c r="K93" s="4"/>
      <c r="L93" s="4"/>
      <c r="M93" s="4"/>
      <c r="N93" s="4"/>
      <c r="O93" s="4"/>
    </row>
    <row r="94" spans="2:15" ht="15.6" x14ac:dyDescent="0.3">
      <c r="B94" s="4"/>
      <c r="C94" s="4"/>
      <c r="D94" s="4"/>
      <c r="E94" s="41"/>
      <c r="F94" s="42"/>
      <c r="G94" s="4"/>
      <c r="H94" s="4"/>
      <c r="I94" s="4"/>
      <c r="J94" s="4"/>
      <c r="K94" s="4"/>
      <c r="L94" s="4"/>
      <c r="M94" s="4"/>
      <c r="N94" s="4"/>
      <c r="O94" s="4"/>
    </row>
    <row r="95" spans="2:15" ht="15.6" x14ac:dyDescent="0.3">
      <c r="B95" s="4"/>
      <c r="C95" s="4"/>
      <c r="D95" s="4"/>
      <c r="E95" s="41"/>
      <c r="F95" s="42"/>
      <c r="G95" s="4"/>
      <c r="H95" s="4"/>
      <c r="I95" s="4"/>
      <c r="J95" s="4"/>
      <c r="K95" s="4"/>
      <c r="L95" s="4"/>
      <c r="M95" s="4"/>
      <c r="N95" s="4"/>
      <c r="O95" s="4"/>
    </row>
    <row r="96" spans="2:15" ht="15.6" x14ac:dyDescent="0.3">
      <c r="B96" s="4"/>
      <c r="C96" s="4"/>
      <c r="D96" s="4"/>
      <c r="E96" s="41"/>
      <c r="F96" s="42"/>
      <c r="G96" s="4"/>
      <c r="H96" s="4"/>
      <c r="I96" s="4"/>
      <c r="J96" s="4"/>
      <c r="K96" s="4"/>
      <c r="L96" s="4"/>
      <c r="M96" s="4"/>
      <c r="N96" s="4"/>
      <c r="O96" s="4"/>
    </row>
    <row r="97" spans="2:15" ht="15.6" x14ac:dyDescent="0.3">
      <c r="B97" s="4"/>
      <c r="C97" s="4"/>
      <c r="D97" s="4"/>
      <c r="E97" s="41"/>
      <c r="F97" s="42"/>
      <c r="G97" s="4"/>
      <c r="H97" s="4"/>
      <c r="I97" s="4"/>
      <c r="J97" s="4"/>
      <c r="K97" s="4"/>
      <c r="L97" s="4"/>
      <c r="M97" s="4"/>
      <c r="N97" s="4"/>
      <c r="O97" s="4"/>
    </row>
    <row r="98" spans="2:15" ht="15.6" x14ac:dyDescent="0.3">
      <c r="B98" s="4"/>
      <c r="C98" s="4"/>
      <c r="D98" s="4"/>
      <c r="E98" s="41"/>
      <c r="F98" s="42"/>
      <c r="G98" s="4"/>
      <c r="H98" s="4"/>
      <c r="I98" s="4"/>
      <c r="J98" s="4"/>
      <c r="K98" s="4"/>
      <c r="L98" s="4"/>
      <c r="M98" s="4"/>
      <c r="N98" s="4"/>
      <c r="O98" s="4"/>
    </row>
    <row r="99" spans="2:15" ht="15.6" x14ac:dyDescent="0.3">
      <c r="B99" s="4"/>
      <c r="C99" s="4"/>
      <c r="D99" s="4"/>
      <c r="E99" s="41"/>
      <c r="F99" s="42"/>
      <c r="G99" s="4"/>
      <c r="H99" s="4"/>
      <c r="I99" s="4"/>
      <c r="J99" s="4"/>
      <c r="K99" s="4"/>
      <c r="L99" s="4"/>
      <c r="M99" s="4"/>
      <c r="N99" s="4"/>
      <c r="O99" s="4"/>
    </row>
    <row r="100" spans="2:15" ht="15.6" x14ac:dyDescent="0.3">
      <c r="B100" s="4"/>
      <c r="C100" s="4"/>
      <c r="D100" s="4"/>
      <c r="E100" s="41"/>
      <c r="F100" s="42"/>
      <c r="G100" s="4"/>
      <c r="H100" s="4"/>
      <c r="I100" s="4"/>
      <c r="J100" s="4"/>
      <c r="K100" s="4"/>
      <c r="L100" s="4"/>
      <c r="M100" s="4"/>
      <c r="N100" s="4"/>
      <c r="O100" s="4"/>
    </row>
    <row r="101" spans="2:15" ht="15.6" x14ac:dyDescent="0.3">
      <c r="B101" s="4"/>
      <c r="C101" s="4"/>
      <c r="D101" s="4"/>
      <c r="E101" s="41"/>
      <c r="F101" s="42"/>
      <c r="G101" s="4"/>
      <c r="H101" s="4"/>
      <c r="I101" s="4"/>
      <c r="J101" s="4"/>
      <c r="K101" s="4"/>
      <c r="L101" s="4"/>
      <c r="M101" s="4"/>
      <c r="N101" s="4"/>
      <c r="O101" s="4"/>
    </row>
    <row r="102" spans="2:15" ht="15.6" x14ac:dyDescent="0.3">
      <c r="B102" s="4"/>
      <c r="C102" s="4"/>
      <c r="D102" s="4"/>
      <c r="E102" s="41"/>
      <c r="F102" s="42"/>
      <c r="G102" s="4"/>
      <c r="H102" s="4"/>
      <c r="I102" s="4"/>
      <c r="J102" s="4"/>
      <c r="K102" s="4"/>
      <c r="L102" s="4"/>
      <c r="M102" s="4"/>
      <c r="N102" s="4"/>
      <c r="O102" s="4"/>
    </row>
    <row r="103" spans="2:15" ht="15.6" x14ac:dyDescent="0.3">
      <c r="B103" s="4"/>
      <c r="C103" s="4"/>
      <c r="D103" s="4"/>
      <c r="E103" s="41"/>
      <c r="F103" s="42"/>
      <c r="G103" s="4"/>
      <c r="H103" s="4"/>
      <c r="I103" s="4"/>
      <c r="J103" s="4"/>
      <c r="K103" s="4"/>
      <c r="L103" s="4"/>
      <c r="M103" s="4"/>
      <c r="N103" s="4"/>
      <c r="O103" s="4"/>
    </row>
    <row r="104" spans="2:15" ht="15.6" x14ac:dyDescent="0.3">
      <c r="B104" s="4"/>
      <c r="C104" s="4"/>
      <c r="D104" s="4"/>
      <c r="E104" s="41"/>
      <c r="F104" s="42"/>
      <c r="G104" s="4"/>
      <c r="H104" s="4"/>
      <c r="I104" s="4"/>
      <c r="J104" s="4"/>
      <c r="K104" s="4"/>
      <c r="L104" s="4"/>
      <c r="M104" s="4"/>
      <c r="N104" s="4"/>
      <c r="O104" s="4"/>
    </row>
    <row r="105" spans="2:15" ht="15.6" x14ac:dyDescent="0.3">
      <c r="B105" s="4"/>
      <c r="C105" s="4"/>
      <c r="D105" s="4"/>
      <c r="E105" s="41"/>
      <c r="F105" s="42"/>
      <c r="G105" s="4"/>
      <c r="H105" s="4"/>
      <c r="I105" s="4"/>
      <c r="J105" s="4"/>
      <c r="K105" s="4"/>
      <c r="L105" s="4"/>
      <c r="M105" s="4"/>
      <c r="N105" s="4"/>
      <c r="O105" s="4"/>
    </row>
    <row r="106" spans="2:15" ht="15.6" x14ac:dyDescent="0.3">
      <c r="B106" s="4"/>
      <c r="C106" s="4"/>
      <c r="D106" s="4"/>
      <c r="E106" s="41"/>
      <c r="F106" s="42"/>
      <c r="G106" s="4"/>
      <c r="H106" s="4"/>
      <c r="I106" s="4"/>
      <c r="J106" s="4"/>
      <c r="K106" s="4"/>
      <c r="L106" s="4"/>
      <c r="M106" s="4"/>
      <c r="N106" s="4"/>
      <c r="O106" s="4"/>
    </row>
    <row r="107" spans="2:15" ht="15.6" x14ac:dyDescent="0.3">
      <c r="B107" s="4"/>
      <c r="C107" s="4"/>
      <c r="D107" s="4"/>
      <c r="E107" s="41"/>
      <c r="F107" s="42"/>
      <c r="G107" s="4"/>
      <c r="H107" s="4"/>
      <c r="I107" s="4"/>
      <c r="J107" s="4"/>
      <c r="K107" s="4"/>
      <c r="L107" s="4"/>
      <c r="M107" s="4"/>
      <c r="N107" s="4"/>
      <c r="O107" s="4"/>
    </row>
    <row r="108" spans="2:15" ht="15.6" x14ac:dyDescent="0.3">
      <c r="B108" s="4"/>
      <c r="C108" s="4"/>
      <c r="D108" s="4"/>
      <c r="E108" s="41"/>
      <c r="F108" s="42"/>
      <c r="G108" s="4"/>
      <c r="H108" s="4"/>
      <c r="I108" s="4"/>
      <c r="J108" s="4"/>
      <c r="K108" s="4"/>
      <c r="L108" s="4"/>
      <c r="M108" s="4"/>
      <c r="N108" s="4"/>
      <c r="O108" s="4"/>
    </row>
    <row r="109" spans="2:15" ht="15.6" x14ac:dyDescent="0.3">
      <c r="B109" s="4"/>
      <c r="C109" s="4"/>
      <c r="D109" s="4"/>
      <c r="E109" s="41"/>
      <c r="F109" s="42"/>
      <c r="G109" s="4"/>
      <c r="H109" s="4"/>
      <c r="I109" s="4"/>
      <c r="J109" s="4"/>
      <c r="K109" s="4"/>
      <c r="L109" s="4"/>
      <c r="M109" s="4"/>
      <c r="N109" s="4"/>
      <c r="O109" s="4"/>
    </row>
    <row r="110" spans="2:15" ht="15.6" x14ac:dyDescent="0.3">
      <c r="B110" s="4"/>
      <c r="C110" s="4"/>
      <c r="D110" s="4"/>
      <c r="E110" s="41"/>
      <c r="F110" s="42"/>
      <c r="G110" s="4"/>
      <c r="H110" s="4"/>
      <c r="I110" s="4"/>
      <c r="J110" s="4"/>
      <c r="K110" s="4"/>
      <c r="L110" s="4"/>
      <c r="M110" s="4"/>
      <c r="N110" s="4"/>
      <c r="O110" s="4"/>
    </row>
    <row r="111" spans="2:15" ht="15.6" x14ac:dyDescent="0.3">
      <c r="B111" s="4"/>
      <c r="C111" s="4"/>
      <c r="D111" s="4"/>
      <c r="E111" s="41"/>
      <c r="F111" s="42"/>
      <c r="G111" s="4"/>
      <c r="H111" s="4"/>
      <c r="I111" s="4"/>
      <c r="J111" s="4"/>
      <c r="K111" s="4"/>
      <c r="L111" s="4"/>
      <c r="M111" s="4"/>
      <c r="N111" s="4"/>
      <c r="O111" s="4"/>
    </row>
    <row r="112" spans="2:15" ht="15.6" x14ac:dyDescent="0.3">
      <c r="B112" s="4"/>
      <c r="C112" s="4"/>
      <c r="D112" s="4"/>
      <c r="E112" s="41"/>
      <c r="F112" s="42"/>
      <c r="G112" s="4"/>
      <c r="H112" s="4"/>
      <c r="I112" s="4"/>
      <c r="J112" s="4"/>
      <c r="K112" s="4"/>
      <c r="L112" s="4"/>
      <c r="M112" s="4"/>
      <c r="N112" s="4"/>
      <c r="O112" s="4"/>
    </row>
    <row r="113" spans="2:15" ht="15.6" x14ac:dyDescent="0.3">
      <c r="B113" s="4"/>
      <c r="C113" s="4"/>
      <c r="D113" s="4"/>
      <c r="E113" s="41"/>
      <c r="F113" s="42"/>
      <c r="G113" s="4"/>
      <c r="H113" s="4"/>
      <c r="I113" s="4"/>
      <c r="J113" s="4"/>
      <c r="K113" s="4"/>
      <c r="L113" s="4"/>
      <c r="M113" s="4"/>
      <c r="N113" s="4"/>
      <c r="O113" s="4"/>
    </row>
    <row r="114" spans="2:15" ht="15.6" x14ac:dyDescent="0.3">
      <c r="B114" s="4"/>
      <c r="C114" s="4"/>
      <c r="D114" s="4"/>
      <c r="E114" s="41"/>
      <c r="F114" s="42"/>
      <c r="G114" s="4"/>
      <c r="H114" s="4"/>
      <c r="I114" s="4"/>
      <c r="J114" s="4"/>
      <c r="K114" s="4"/>
      <c r="L114" s="4"/>
      <c r="M114" s="4"/>
      <c r="N114" s="4"/>
      <c r="O114" s="4"/>
    </row>
    <row r="115" spans="2:15" ht="15.6" x14ac:dyDescent="0.3">
      <c r="B115" s="4"/>
      <c r="C115" s="4"/>
      <c r="D115" s="4"/>
      <c r="E115" s="41"/>
      <c r="F115" s="42"/>
      <c r="G115" s="4"/>
      <c r="H115" s="4"/>
      <c r="I115" s="4"/>
      <c r="J115" s="4"/>
      <c r="K115" s="4"/>
      <c r="L115" s="4"/>
      <c r="M115" s="4"/>
      <c r="N115" s="4"/>
      <c r="O115" s="4"/>
    </row>
    <row r="116" spans="2:15" ht="15.6" x14ac:dyDescent="0.3">
      <c r="B116" s="4"/>
      <c r="C116" s="4"/>
      <c r="D116" s="4"/>
      <c r="E116" s="41"/>
      <c r="F116" s="42"/>
      <c r="G116" s="4"/>
      <c r="H116" s="4"/>
      <c r="I116" s="4"/>
      <c r="J116" s="4"/>
      <c r="K116" s="4"/>
      <c r="L116" s="4"/>
      <c r="M116" s="4"/>
      <c r="N116" s="4"/>
      <c r="O116" s="4"/>
    </row>
    <row r="117" spans="2:15" ht="15.6" x14ac:dyDescent="0.3">
      <c r="B117" s="4"/>
      <c r="C117" s="4"/>
      <c r="D117" s="4"/>
      <c r="E117" s="41"/>
      <c r="F117" s="42"/>
      <c r="G117" s="4"/>
      <c r="H117" s="4"/>
      <c r="I117" s="4"/>
      <c r="J117" s="4"/>
      <c r="K117" s="4"/>
      <c r="L117" s="4"/>
      <c r="M117" s="4"/>
      <c r="N117" s="4"/>
      <c r="O117" s="4"/>
    </row>
    <row r="118" spans="2:15" ht="15.6" x14ac:dyDescent="0.3">
      <c r="B118" s="4"/>
      <c r="C118" s="4"/>
      <c r="D118" s="4"/>
      <c r="E118" s="41"/>
      <c r="F118" s="42"/>
      <c r="G118" s="4"/>
      <c r="H118" s="4"/>
      <c r="I118" s="4"/>
      <c r="J118" s="4"/>
      <c r="K118" s="4"/>
      <c r="L118" s="4"/>
      <c r="M118" s="4"/>
      <c r="N118" s="4"/>
      <c r="O118" s="4"/>
    </row>
    <row r="119" spans="2:15" ht="15.6" x14ac:dyDescent="0.3">
      <c r="B119" s="4"/>
      <c r="C119" s="4"/>
      <c r="D119" s="4"/>
      <c r="E119" s="41"/>
      <c r="F119" s="42"/>
      <c r="G119" s="4"/>
      <c r="H119" s="4"/>
      <c r="I119" s="4"/>
      <c r="J119" s="4"/>
      <c r="K119" s="4"/>
      <c r="L119" s="4"/>
      <c r="M119" s="4"/>
      <c r="N119" s="4"/>
      <c r="O119" s="4"/>
    </row>
    <row r="120" spans="2:15" ht="15.6" x14ac:dyDescent="0.3">
      <c r="B120" s="4"/>
      <c r="C120" s="4"/>
      <c r="D120" s="4"/>
      <c r="E120" s="41"/>
      <c r="F120" s="42"/>
      <c r="G120" s="4"/>
      <c r="H120" s="4"/>
      <c r="I120" s="4"/>
      <c r="J120" s="4"/>
      <c r="K120" s="4"/>
      <c r="L120" s="4"/>
      <c r="M120" s="4"/>
      <c r="N120" s="4"/>
      <c r="O120" s="4"/>
    </row>
    <row r="121" spans="2:15" ht="15.6" x14ac:dyDescent="0.3">
      <c r="B121" s="4"/>
      <c r="C121" s="4"/>
      <c r="D121" s="4"/>
      <c r="E121" s="41"/>
      <c r="F121" s="42"/>
      <c r="G121" s="4"/>
      <c r="H121" s="4"/>
      <c r="I121" s="4"/>
      <c r="J121" s="4"/>
      <c r="K121" s="4"/>
      <c r="L121" s="4"/>
      <c r="M121" s="4"/>
      <c r="N121" s="4"/>
      <c r="O121" s="4"/>
    </row>
    <row r="122" spans="2:15" ht="15.6" x14ac:dyDescent="0.3">
      <c r="B122" s="4"/>
      <c r="C122" s="4"/>
      <c r="D122" s="4"/>
      <c r="E122" s="41"/>
      <c r="F122" s="42"/>
      <c r="G122" s="4"/>
      <c r="H122" s="4"/>
      <c r="I122" s="4"/>
      <c r="J122" s="4"/>
      <c r="K122" s="4"/>
      <c r="L122" s="4"/>
      <c r="M122" s="4"/>
      <c r="N122" s="4"/>
      <c r="O122" s="4"/>
    </row>
    <row r="123" spans="2:15" ht="15.6" x14ac:dyDescent="0.3">
      <c r="B123" s="4"/>
      <c r="C123" s="4"/>
      <c r="D123" s="4"/>
      <c r="E123" s="41"/>
      <c r="F123" s="42"/>
      <c r="G123" s="4"/>
      <c r="H123" s="4"/>
      <c r="I123" s="4"/>
      <c r="J123" s="4"/>
      <c r="K123" s="4"/>
      <c r="L123" s="4"/>
      <c r="M123" s="4"/>
      <c r="N123" s="4"/>
      <c r="O123" s="4"/>
    </row>
    <row r="124" spans="2:15" ht="15.6" x14ac:dyDescent="0.3">
      <c r="B124" s="4"/>
      <c r="C124" s="4"/>
      <c r="D124" s="4"/>
      <c r="E124" s="41"/>
      <c r="F124" s="42"/>
      <c r="G124" s="4"/>
      <c r="H124" s="4"/>
      <c r="I124" s="4"/>
      <c r="J124" s="4"/>
      <c r="K124" s="4"/>
      <c r="L124" s="4"/>
      <c r="M124" s="4"/>
      <c r="N124" s="4"/>
      <c r="O124" s="4"/>
    </row>
    <row r="125" spans="2:15" ht="15.6" x14ac:dyDescent="0.3">
      <c r="B125" s="4"/>
      <c r="C125" s="4"/>
      <c r="D125" s="4"/>
      <c r="E125" s="41"/>
      <c r="F125" s="42"/>
      <c r="G125" s="4"/>
      <c r="H125" s="4"/>
      <c r="I125" s="4"/>
      <c r="J125" s="4"/>
      <c r="K125" s="4"/>
      <c r="L125" s="4"/>
      <c r="M125" s="4"/>
      <c r="N125" s="4"/>
      <c r="O125" s="4"/>
    </row>
    <row r="126" spans="2:15" ht="15.6" x14ac:dyDescent="0.3">
      <c r="B126" s="4"/>
      <c r="C126" s="4"/>
      <c r="D126" s="4"/>
      <c r="E126" s="41"/>
      <c r="F126" s="42"/>
      <c r="G126" s="4"/>
      <c r="H126" s="4"/>
      <c r="I126" s="4"/>
      <c r="J126" s="4"/>
      <c r="K126" s="4"/>
      <c r="L126" s="4"/>
      <c r="M126" s="4"/>
      <c r="N126" s="4"/>
      <c r="O126" s="4"/>
    </row>
    <row r="127" spans="2:15" ht="15.6" x14ac:dyDescent="0.3">
      <c r="B127" s="4"/>
      <c r="C127" s="4"/>
      <c r="D127" s="4"/>
      <c r="E127" s="41"/>
      <c r="F127" s="42"/>
      <c r="G127" s="4"/>
      <c r="H127" s="4"/>
      <c r="I127" s="4"/>
      <c r="J127" s="4"/>
      <c r="K127" s="4"/>
      <c r="L127" s="4"/>
      <c r="M127" s="4"/>
      <c r="N127" s="4"/>
      <c r="O127" s="4"/>
    </row>
    <row r="128" spans="2:15" ht="15.6" x14ac:dyDescent="0.3">
      <c r="B128" s="4"/>
      <c r="C128" s="4"/>
      <c r="D128" s="4"/>
      <c r="E128" s="41"/>
      <c r="F128" s="42"/>
      <c r="G128" s="4"/>
      <c r="H128" s="4"/>
      <c r="I128" s="4"/>
      <c r="J128" s="4"/>
      <c r="K128" s="4"/>
      <c r="L128" s="4"/>
      <c r="M128" s="4"/>
      <c r="N128" s="4"/>
      <c r="O128" s="4"/>
    </row>
    <row r="129" spans="2:15" ht="15.6" x14ac:dyDescent="0.3">
      <c r="B129" s="4"/>
      <c r="C129" s="4"/>
      <c r="D129" s="4"/>
      <c r="E129" s="41"/>
      <c r="F129" s="42"/>
      <c r="G129" s="4"/>
      <c r="H129" s="4"/>
      <c r="I129" s="4"/>
      <c r="J129" s="4"/>
      <c r="K129" s="4"/>
      <c r="L129" s="4"/>
      <c r="M129" s="4"/>
      <c r="N129" s="4"/>
      <c r="O129" s="4"/>
    </row>
    <row r="130" spans="2:15" ht="15.6" x14ac:dyDescent="0.3">
      <c r="B130" s="4"/>
      <c r="C130" s="4"/>
      <c r="D130" s="4"/>
      <c r="E130" s="41"/>
      <c r="F130" s="42"/>
      <c r="G130" s="4"/>
      <c r="H130" s="4"/>
      <c r="I130" s="4"/>
      <c r="J130" s="4"/>
      <c r="K130" s="4"/>
      <c r="L130" s="4"/>
      <c r="M130" s="4"/>
      <c r="N130" s="4"/>
      <c r="O130" s="4"/>
    </row>
    <row r="131" spans="2:15" ht="15.6" x14ac:dyDescent="0.3">
      <c r="B131" s="4"/>
      <c r="C131" s="4"/>
      <c r="D131" s="4"/>
      <c r="E131" s="41"/>
      <c r="F131" s="42"/>
      <c r="G131" s="4"/>
      <c r="H131" s="4"/>
      <c r="I131" s="4"/>
      <c r="J131" s="4"/>
      <c r="K131" s="4"/>
      <c r="L131" s="4"/>
      <c r="M131" s="4"/>
      <c r="N131" s="4"/>
      <c r="O131" s="4"/>
    </row>
    <row r="132" spans="2:15" ht="15.6" x14ac:dyDescent="0.3">
      <c r="B132" s="4"/>
      <c r="C132" s="4"/>
      <c r="D132" s="4"/>
      <c r="E132" s="41"/>
      <c r="F132" s="42"/>
      <c r="G132" s="4"/>
      <c r="H132" s="4"/>
      <c r="I132" s="4"/>
      <c r="J132" s="4"/>
      <c r="K132" s="4"/>
      <c r="L132" s="4"/>
      <c r="M132" s="4"/>
      <c r="N132" s="4"/>
      <c r="O132" s="4"/>
    </row>
    <row r="133" spans="2:15" ht="15.6" x14ac:dyDescent="0.3">
      <c r="B133" s="4"/>
      <c r="C133" s="4"/>
      <c r="D133" s="4"/>
      <c r="E133" s="41"/>
      <c r="F133" s="42"/>
      <c r="G133" s="4"/>
      <c r="H133" s="4"/>
      <c r="I133" s="4"/>
      <c r="J133" s="4"/>
      <c r="K133" s="4"/>
      <c r="L133" s="4"/>
      <c r="M133" s="4"/>
      <c r="N133" s="4"/>
      <c r="O133" s="4"/>
    </row>
    <row r="134" spans="2:15" ht="15.6" x14ac:dyDescent="0.3">
      <c r="B134" s="4"/>
      <c r="C134" s="4"/>
      <c r="D134" s="4"/>
      <c r="E134" s="41"/>
      <c r="F134" s="42"/>
      <c r="G134" s="4"/>
      <c r="H134" s="4"/>
      <c r="I134" s="4"/>
      <c r="J134" s="4"/>
      <c r="K134" s="4"/>
      <c r="L134" s="4"/>
      <c r="M134" s="4"/>
      <c r="N134" s="4"/>
      <c r="O134" s="4"/>
    </row>
    <row r="135" spans="2:15" ht="15.6" x14ac:dyDescent="0.3">
      <c r="B135" s="4"/>
      <c r="C135" s="4"/>
      <c r="D135" s="4"/>
      <c r="E135" s="41"/>
      <c r="F135" s="42"/>
      <c r="G135" s="4"/>
      <c r="H135" s="4"/>
      <c r="I135" s="4"/>
      <c r="J135" s="4"/>
      <c r="K135" s="4"/>
      <c r="L135" s="4"/>
      <c r="M135" s="4"/>
      <c r="N135" s="4"/>
      <c r="O135" s="4"/>
    </row>
    <row r="136" spans="2:15" ht="15.6" x14ac:dyDescent="0.3">
      <c r="B136" s="4"/>
      <c r="C136" s="4"/>
      <c r="D136" s="4"/>
      <c r="E136" s="41"/>
      <c r="F136" s="42"/>
      <c r="G136" s="4"/>
      <c r="H136" s="4"/>
      <c r="I136" s="4"/>
      <c r="J136" s="4"/>
      <c r="K136" s="4"/>
      <c r="L136" s="4"/>
      <c r="M136" s="4"/>
      <c r="N136" s="4"/>
      <c r="O136" s="4"/>
    </row>
    <row r="318" spans="7:7" x14ac:dyDescent="0.25">
      <c r="G318" s="43"/>
    </row>
    <row r="403" spans="5:5" ht="18" x14ac:dyDescent="0.35">
      <c r="E403" s="44"/>
    </row>
    <row r="404" spans="5:5" ht="18" x14ac:dyDescent="0.35">
      <c r="E404" s="44"/>
    </row>
    <row r="407" spans="5:5" x14ac:dyDescent="0.25">
      <c r="E407" s="45"/>
    </row>
  </sheetData>
  <mergeCells count="1">
    <mergeCell ref="A1:F1"/>
  </mergeCells>
  <pageMargins left="0.78740155696868896" right="0.19685038924217199" top="0.590551137924194" bottom="0.19685038924217199" header="0" footer="0"/>
  <pageSetup paperSize="9" scale="66" fitToHeight="0" orientation="portrait" r:id="rId1"/>
  <rowBreaks count="2" manualBreakCount="2">
    <brk id="3" max="1638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2021</vt:lpstr>
      <vt:lpstr>'2021'!Z_F59D258D_974D_4B2B_B7CC_86B99245EC3C_.wvu.PrintArea</vt:lpstr>
      <vt:lpstr>'2021'!Z_FAFBB87E_73E9_461E_A4E8_A0EB3259EED0_.wvu.PrintArea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2022-04-14T07:08:37Z</cp:lastPrinted>
  <dcterms:created xsi:type="dcterms:W3CDTF">2022-07-12T09:01:34Z</dcterms:created>
  <dcterms:modified xsi:type="dcterms:W3CDTF">2023-03-16T10:44:45Z</dcterms:modified>
</cp:coreProperties>
</file>