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748" firstSheet="1" activeTab="1"/>
  </bookViews>
  <sheets>
    <sheet name="Лист4" sheetId="1" state="hidden" r:id="rId1"/>
    <sheet name="9 месяцев" sheetId="2" r:id="rId2"/>
  </sheets>
  <definedNames/>
  <calcPr fullCalcOnLoad="1" refMode="R1C1"/>
</workbook>
</file>

<file path=xl/sharedStrings.xml><?xml version="1.0" encoding="utf-8"?>
<sst xmlns="http://schemas.openxmlformats.org/spreadsheetml/2006/main" count="205" uniqueCount="80">
  <si>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</si>
  <si>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</si>
  <si>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</si>
  <si>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</si>
  <si>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</si>
  <si>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</si>
  <si>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</si>
  <si>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</si>
  <si>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</si>
  <si>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</si>
  <si>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</si>
  <si>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</si>
  <si>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</si>
  <si>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</si>
  <si>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</si>
  <si>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Муниципальное бюджетное учреждените социального обслуживания "Комплексный центр социального обслуживания Северо-Енисейского района"</t>
  </si>
  <si>
    <t xml:space="preserve">Доля получателей социальных услуг, получающих социальные услуг, в рамках заключенных договоров о социальном обслуживании с организацией, от общего числа получателей социальных услуг </t>
  </si>
  <si>
    <t>Количество нарушений санитарного и пожарного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</si>
  <si>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</si>
  <si>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</si>
  <si>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Процент</t>
  </si>
  <si>
    <t>Единиц</t>
  </si>
  <si>
    <t>Человек</t>
  </si>
  <si>
    <t>90 и более</t>
  </si>
  <si>
    <t>Договора о предоставлении социальных услуг</t>
  </si>
  <si>
    <t>По факту</t>
  </si>
  <si>
    <t>Табель проживания получателей социальных услуг в отделении</t>
  </si>
  <si>
    <t>не менее 23</t>
  </si>
  <si>
    <t>Отсутствие предписаний</t>
  </si>
  <si>
    <t>Итого:</t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</si>
  <si>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полустационарной форме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</t>
    </r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</si>
  <si>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стационарной форме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</t>
    </r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</si>
  <si>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форме на дому</t>
    </r>
    <r>
      <rPr>
        <sz val="11"/>
        <color indexed="8"/>
        <rFont val="Times New Roman"/>
        <family val="1"/>
      </rPr>
      <t xml:space="preserve">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</t>
    </r>
    <r>
      <rPr>
        <b/>
        <i/>
        <sz val="11"/>
        <color indexed="8"/>
        <rFont val="Times New Roman"/>
        <family val="1"/>
      </rPr>
      <t xml:space="preserve"> (очно)</t>
    </r>
  </si>
  <si>
    <r>
      <t xml:space="preserve">Предоставление социального обслуживания в форме на дому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 </t>
    </r>
    <r>
      <rPr>
        <b/>
        <i/>
        <sz val="11"/>
        <color indexed="8"/>
        <rFont val="Times New Roman"/>
        <family val="1"/>
      </rPr>
      <t>(заочно)</t>
    </r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</si>
  <si>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</si>
  <si>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</si>
  <si>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</si>
  <si>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</si>
  <si>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</t>
  </si>
  <si>
    <t>Гражданин при отсутствии работы и средств к существованию;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</si>
  <si>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</si>
  <si>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уходе;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</si>
  <si>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</si>
  <si>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</si>
  <si>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Отчеты специалистов</t>
  </si>
  <si>
    <t>Отчеты социальных работников</t>
  </si>
  <si>
    <t>Фактическое значение за отчетный период</t>
  </si>
  <si>
    <t>Уникальный номер реестровой записи</t>
  </si>
  <si>
    <t>870000О.99.0АЭ20АА00000</t>
  </si>
  <si>
    <t>870000О.99.0.АЭ20АА01000</t>
  </si>
  <si>
    <t>870000О.99.0.АЭ20АА02000</t>
  </si>
  <si>
    <t>870000О.99.0.АЭ21АА06000</t>
  </si>
  <si>
    <t>870000О.99.0.АЭ25АА08000</t>
  </si>
  <si>
    <t>870000О.99.0.АЭ25АА01000</t>
  </si>
  <si>
    <t>870000О.99.0.АЭ25АА07000</t>
  </si>
  <si>
    <t>870000О.99.0.АЭ25АА05000</t>
  </si>
  <si>
    <t>870000О.99.0.АЭ25АА04000</t>
  </si>
  <si>
    <t>870000О.99.0.АЭ25АА03000</t>
  </si>
  <si>
    <t>880000О.99.0.АЭ22АА01000</t>
  </si>
  <si>
    <t>880000О.99.0.АЭ22АА04000</t>
  </si>
  <si>
    <t xml:space="preserve">880000О.99.0.АЭ27АА01000
</t>
  </si>
  <si>
    <t>880000О.99.0.АЭ27АА04000</t>
  </si>
  <si>
    <t>Договоры о предоставлении социальных услуг</t>
  </si>
  <si>
    <t>Журнал проверок</t>
  </si>
  <si>
    <t>Книга жалоб и предложений</t>
  </si>
  <si>
    <t>Штатное расписание</t>
  </si>
  <si>
    <t>Регистр ролучателей социальных услуг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</si>
  <si>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положении.</t>
  </si>
  <si>
    <t>Укомплектование организации специалистами, оказывающими социальные услуги;</t>
  </si>
  <si>
    <t>Количество нарушений санитарного законодательства в отчетном году, выявленных при проведении проверок</t>
  </si>
  <si>
    <t xml:space="preserve">Повышение качества социальных услуг и эффективности их оказания </t>
  </si>
  <si>
    <t>95 и более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</si>
  <si>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</t>
  </si>
  <si>
    <t>60 и более</t>
  </si>
  <si>
    <t>Повышение качества социальных услуг и эффективности их оказания</t>
  </si>
  <si>
    <t>Сводный отчет о фактическом исполнении муниципального задания  МБУ СО "Комплексный центр" за 9 месяцев 2019 г</t>
  </si>
  <si>
    <t>Трудовые договоры с работниками</t>
  </si>
  <si>
    <t>Книга отзывов и предложений, акты приема-передачи услуг</t>
  </si>
  <si>
    <t>Книга жалоб и предложений, опрос получателей услуг</t>
  </si>
  <si>
    <t>Акты приема-передачи услуг, проведение опроса получателей услуг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</si>
</sst>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169" fontId="37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3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9" fontId="5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wrapText="1"/>
    </xf>
    <xf numFmtId="0" fontId="5" fillId="30" borderId="10" xfId="0" applyFont="1" applyFill="1" applyBorder="1" applyAlignment="1">
      <alignment/>
    </xf>
    <xf numFmtId="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1" fontId="5" fillId="34" borderId="10" xfId="59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9" fontId="5" fillId="34" borderId="1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4" xfId="0" applyFill="1" applyBorder="1" applyAlignment="1">
      <alignment horizontal="center" vertical="center" wrapText="1"/>
    </xf>
    <xf numFmtId="169" fontId="37" fillId="34" borderId="16" xfId="0" applyNumberFormat="1" applyFont="1" applyFill="1" applyBorder="1" applyAlignment="1">
      <alignment horizontal="center" vertical="center" wrapText="1"/>
    </xf>
    <xf numFmtId="169" fontId="37" fillId="34" borderId="15" xfId="0" applyNumberFormat="1" applyFont="1" applyFill="1" applyBorder="1" applyAlignment="1">
      <alignment horizontal="center" vertical="center" wrapText="1"/>
    </xf>
    <xf numFmtId="169" fontId="37" fillId="34" borderId="14" xfId="0" applyNumberFormat="1" applyFont="1" applyFill="1" applyBorder="1" applyAlignment="1">
      <alignment horizontal="center" vertical="center" wrapText="1"/>
    </xf>
    <xf numFmtId="9" fontId="8" fillId="34" borderId="16" xfId="0" applyNumberFormat="1" applyFont="1" applyFill="1" applyBorder="1" applyAlignment="1">
      <alignment horizontal="center" vertical="center" wrapText="1"/>
    </xf>
    <xf numFmtId="9" fontId="37" fillId="34" borderId="15" xfId="0" applyNumberFormat="1" applyFont="1" applyFill="1" applyBorder="1" applyAlignment="1">
      <alignment horizontal="center" wrapText="1"/>
    </xf>
    <xf numFmtId="9" fontId="37" fillId="34" borderId="14" xfId="0" applyNumberFormat="1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center" vertical="center"/>
    </xf>
    <xf numFmtId="169" fontId="8" fillId="30" borderId="16" xfId="0" applyNumberFormat="1" applyFont="1" applyFill="1" applyBorder="1" applyAlignment="1">
      <alignment horizontal="center" vertical="center" wrapText="1"/>
    </xf>
    <xf numFmtId="169" fontId="37" fillId="30" borderId="15" xfId="0" applyNumberFormat="1" applyFont="1" applyFill="1" applyBorder="1" applyAlignment="1">
      <alignment horizontal="center" vertical="center" wrapText="1"/>
    </xf>
    <xf numFmtId="169" fontId="37" fillId="30" borderId="14" xfId="0" applyNumberFormat="1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/>
    </xf>
    <xf numFmtId="0" fontId="5" fillId="30" borderId="14" xfId="0" applyFont="1" applyFill="1" applyBorder="1" applyAlignment="1">
      <alignment horizontal="center"/>
    </xf>
    <xf numFmtId="9" fontId="8" fillId="30" borderId="16" xfId="0" applyNumberFormat="1" applyFont="1" applyFill="1" applyBorder="1" applyAlignment="1">
      <alignment horizontal="center" vertical="center" wrapText="1"/>
    </xf>
    <xf numFmtId="9" fontId="8" fillId="30" borderId="15" xfId="0" applyNumberFormat="1" applyFont="1" applyFill="1" applyBorder="1" applyAlignment="1">
      <alignment horizontal="center" vertical="center" wrapText="1"/>
    </xf>
    <xf numFmtId="9" fontId="8" fillId="30" borderId="14" xfId="0" applyNumberFormat="1" applyFont="1" applyFill="1" applyBorder="1" applyAlignment="1">
      <alignment horizontal="center" vertical="center" wrapText="1"/>
    </xf>
    <xf numFmtId="169" fontId="8" fillId="30" borderId="14" xfId="0" applyNumberFormat="1" applyFont="1" applyFill="1" applyBorder="1" applyAlignment="1">
      <alignment horizontal="center" vertical="center" wrapText="1"/>
    </xf>
    <xf numFmtId="169" fontId="8" fillId="34" borderId="16" xfId="59" applyNumberFormat="1" applyFont="1" applyFill="1" applyBorder="1" applyAlignment="1">
      <alignment horizontal="center" vertical="center" wrapText="1"/>
    </xf>
    <xf numFmtId="169" fontId="37" fillId="34" borderId="14" xfId="59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9" fontId="8" fillId="32" borderId="16" xfId="0" applyNumberFormat="1" applyFont="1" applyFill="1" applyBorder="1" applyAlignment="1">
      <alignment horizontal="center" vertical="center" wrapText="1"/>
    </xf>
    <xf numFmtId="9" fontId="8" fillId="32" borderId="15" xfId="0" applyNumberFormat="1" applyFont="1" applyFill="1" applyBorder="1" applyAlignment="1">
      <alignment horizontal="center" vertical="center" wrapText="1"/>
    </xf>
    <xf numFmtId="9" fontId="8" fillId="32" borderId="14" xfId="0" applyNumberFormat="1" applyFont="1" applyFill="1" applyBorder="1" applyAlignment="1">
      <alignment horizontal="center" vertical="center" wrapText="1"/>
    </xf>
    <xf numFmtId="169" fontId="37" fillId="32" borderId="16" xfId="0" applyNumberFormat="1" applyFont="1" applyFill="1" applyBorder="1" applyAlignment="1">
      <alignment horizontal="center" vertical="center" wrapText="1"/>
    </xf>
    <xf numFmtId="169" fontId="37" fillId="32" borderId="15" xfId="0" applyNumberFormat="1" applyFont="1" applyFill="1" applyBorder="1" applyAlignment="1">
      <alignment horizontal="center" vertical="center" wrapText="1"/>
    </xf>
    <xf numFmtId="169" fontId="37" fillId="32" borderId="14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 vertical="center"/>
    </xf>
    <xf numFmtId="169" fontId="37" fillId="33" borderId="1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9" fontId="8" fillId="33" borderId="16" xfId="0" applyNumberFormat="1" applyFont="1" applyFill="1" applyBorder="1" applyAlignment="1">
      <alignment horizontal="center" vertical="center" wrapText="1"/>
    </xf>
    <xf numFmtId="9" fontId="8" fillId="33" borderId="15" xfId="0" applyNumberFormat="1" applyFont="1" applyFill="1" applyBorder="1" applyAlignment="1">
      <alignment horizontal="center" vertical="center" wrapText="1"/>
    </xf>
    <xf numFmtId="9" fontId="8" fillId="3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169" fontId="8" fillId="32" borderId="16" xfId="0" applyNumberFormat="1" applyFont="1" applyFill="1" applyBorder="1" applyAlignment="1">
      <alignment horizontal="center" vertical="center" wrapText="1"/>
    </xf>
    <xf numFmtId="169" fontId="8" fillId="33" borderId="16" xfId="0" applyNumberFormat="1" applyFont="1" applyFill="1" applyBorder="1" applyAlignment="1">
      <alignment horizontal="center" vertical="center" wrapText="1"/>
    </xf>
    <xf numFmtId="169" fontId="8" fillId="33" borderId="15" xfId="0" applyNumberFormat="1" applyFont="1" applyFill="1" applyBorder="1" applyAlignment="1">
      <alignment horizontal="center" vertical="center" wrapText="1"/>
    </xf>
    <xf numFmtId="169" fontId="8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="75" zoomScaleSheetLayoutView="75" zoomScalePageLayoutView="0" workbookViewId="0" topLeftCell="A43">
      <selection activeCell="I47" sqref="I47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3.00390625" style="0" customWidth="1"/>
    <col min="4" max="4" width="16.140625" style="0" customWidth="1"/>
    <col min="5" max="5" width="22.00390625" style="0" customWidth="1"/>
    <col min="6" max="6" width="52.7109375" style="0" customWidth="1"/>
    <col min="7" max="7" width="17.7109375" style="0" customWidth="1"/>
    <col min="8" max="8" width="16.57421875" style="0" customWidth="1"/>
    <col min="9" max="9" width="23.7109375" style="0" customWidth="1"/>
    <col min="10" max="10" width="23.421875" style="15" customWidth="1"/>
    <col min="11" max="11" width="13.28125" style="0" customWidth="1"/>
    <col min="12" max="12" width="21.7109375" style="0" customWidth="1"/>
    <col min="13" max="13" width="34.28125" style="0" customWidth="1"/>
    <col min="14" max="14" width="16.28125" style="0" customWidth="1"/>
    <col min="15" max="15" width="9.140625" style="15" customWidth="1"/>
    <col min="16" max="16" width="9.140625" style="21" customWidth="1"/>
  </cols>
  <sheetData>
    <row r="1" ht="15.75">
      <c r="M1" s="5"/>
    </row>
    <row r="2" ht="15.75" customHeight="1">
      <c r="M2" s="5"/>
    </row>
    <row r="3" ht="15.75">
      <c r="M3" s="5"/>
    </row>
    <row r="4" ht="15.75">
      <c r="M4" s="5"/>
    </row>
    <row r="5" ht="15.75">
      <c r="M5" s="5"/>
    </row>
    <row r="6" ht="15.75">
      <c r="M6" s="5"/>
    </row>
    <row r="7" ht="15.75">
      <c r="M7" s="5"/>
    </row>
    <row r="8" spans="5:13" ht="15.75">
      <c r="E8" s="122" t="s">
        <v>75</v>
      </c>
      <c r="F8" s="122"/>
      <c r="G8" s="122"/>
      <c r="H8" s="122"/>
      <c r="I8" s="122"/>
      <c r="J8" s="122"/>
      <c r="K8" s="122"/>
      <c r="M8" s="6"/>
    </row>
    <row r="9" spans="5:13" ht="15.75">
      <c r="E9" s="122"/>
      <c r="F9" s="122"/>
      <c r="G9" s="122"/>
      <c r="H9" s="122"/>
      <c r="I9" s="122"/>
      <c r="J9" s="122"/>
      <c r="K9" s="122"/>
      <c r="M9" s="6"/>
    </row>
    <row r="10" spans="5:11" ht="15">
      <c r="E10" s="122"/>
      <c r="F10" s="122"/>
      <c r="G10" s="122"/>
      <c r="H10" s="122"/>
      <c r="I10" s="122"/>
      <c r="J10" s="122"/>
      <c r="K10" s="122"/>
    </row>
    <row r="12" spans="1:15" ht="204.75">
      <c r="A12" s="1" t="s">
        <v>47</v>
      </c>
      <c r="B12" s="1" t="s">
        <v>0</v>
      </c>
      <c r="C12" s="1" t="s">
        <v>4</v>
      </c>
      <c r="D12" s="1" t="s">
        <v>5</v>
      </c>
      <c r="E12" s="1" t="s">
        <v>1</v>
      </c>
      <c r="F12" s="2" t="s">
        <v>14</v>
      </c>
      <c r="G12" s="3" t="s">
        <v>11</v>
      </c>
      <c r="H12" s="3" t="s">
        <v>6</v>
      </c>
      <c r="I12" s="3" t="s">
        <v>46</v>
      </c>
      <c r="J12" s="16" t="s">
        <v>7</v>
      </c>
      <c r="K12" s="3" t="s">
        <v>8</v>
      </c>
      <c r="L12" s="3" t="s">
        <v>8</v>
      </c>
      <c r="M12" s="3" t="s">
        <v>9</v>
      </c>
      <c r="N12" s="3" t="s">
        <v>10</v>
      </c>
      <c r="O12" s="16" t="s">
        <v>12</v>
      </c>
    </row>
    <row r="13" spans="1:15" ht="81" customHeight="1">
      <c r="A13" s="123"/>
      <c r="B13" s="123" t="s">
        <v>15</v>
      </c>
      <c r="C13" s="123" t="s">
        <v>31</v>
      </c>
      <c r="D13" s="126" t="s">
        <v>13</v>
      </c>
      <c r="E13" s="25" t="s">
        <v>2</v>
      </c>
      <c r="F13" s="26" t="s">
        <v>16</v>
      </c>
      <c r="G13" s="27" t="s">
        <v>20</v>
      </c>
      <c r="H13" s="28">
        <v>100</v>
      </c>
      <c r="I13" s="28">
        <v>100</v>
      </c>
      <c r="J13" s="29">
        <v>1</v>
      </c>
      <c r="K13" s="128">
        <f>(J13+J14+J15+J16+J17+J18)/6</f>
        <v>0.7789473684210527</v>
      </c>
      <c r="L13" s="97"/>
      <c r="M13" s="27"/>
      <c r="N13" s="25" t="s">
        <v>62</v>
      </c>
      <c r="O13" s="101">
        <f>(K13+K19)/2</f>
        <v>0.7587858535226957</v>
      </c>
    </row>
    <row r="14" spans="1:15" ht="68.25" customHeight="1">
      <c r="A14" s="124"/>
      <c r="B14" s="125"/>
      <c r="C14" s="125"/>
      <c r="D14" s="127"/>
      <c r="E14" s="25" t="s">
        <v>2</v>
      </c>
      <c r="F14" s="26" t="s">
        <v>17</v>
      </c>
      <c r="G14" s="27" t="s">
        <v>21</v>
      </c>
      <c r="H14" s="28">
        <v>0</v>
      </c>
      <c r="I14" s="28">
        <v>18</v>
      </c>
      <c r="J14" s="29">
        <v>0</v>
      </c>
      <c r="K14" s="105"/>
      <c r="L14" s="98"/>
      <c r="M14" s="25"/>
      <c r="N14" s="25" t="s">
        <v>63</v>
      </c>
      <c r="O14" s="102"/>
    </row>
    <row r="15" spans="1:15" ht="89.25" customHeight="1">
      <c r="A15" s="124"/>
      <c r="B15" s="125"/>
      <c r="C15" s="125"/>
      <c r="D15" s="127"/>
      <c r="E15" s="25" t="s">
        <v>2</v>
      </c>
      <c r="F15" s="26" t="s">
        <v>18</v>
      </c>
      <c r="G15" s="27" t="s">
        <v>20</v>
      </c>
      <c r="H15" s="28" t="s">
        <v>23</v>
      </c>
      <c r="I15" s="28">
        <v>100</v>
      </c>
      <c r="J15" s="29">
        <v>1</v>
      </c>
      <c r="K15" s="105"/>
      <c r="L15" s="98"/>
      <c r="M15" s="27"/>
      <c r="N15" s="25" t="s">
        <v>78</v>
      </c>
      <c r="O15" s="102"/>
    </row>
    <row r="16" spans="1:15" ht="51" customHeight="1">
      <c r="A16" s="124"/>
      <c r="B16" s="125"/>
      <c r="C16" s="125"/>
      <c r="D16" s="127"/>
      <c r="E16" s="25" t="s">
        <v>2</v>
      </c>
      <c r="F16" s="26" t="s">
        <v>19</v>
      </c>
      <c r="G16" s="27" t="s">
        <v>20</v>
      </c>
      <c r="H16" s="28" t="s">
        <v>23</v>
      </c>
      <c r="I16" s="28">
        <v>100</v>
      </c>
      <c r="J16" s="29">
        <v>1</v>
      </c>
      <c r="K16" s="105"/>
      <c r="L16" s="99"/>
      <c r="M16" s="27"/>
      <c r="N16" s="25" t="s">
        <v>65</v>
      </c>
      <c r="O16" s="102"/>
    </row>
    <row r="17" spans="1:15" ht="167.25" customHeight="1">
      <c r="A17" s="124"/>
      <c r="B17" s="125"/>
      <c r="C17" s="125"/>
      <c r="D17" s="127"/>
      <c r="E17" s="25" t="s">
        <v>2</v>
      </c>
      <c r="F17" s="26" t="s">
        <v>67</v>
      </c>
      <c r="G17" s="27" t="s">
        <v>20</v>
      </c>
      <c r="H17" s="28" t="s">
        <v>73</v>
      </c>
      <c r="I17" s="28">
        <v>60</v>
      </c>
      <c r="J17" s="29">
        <v>1</v>
      </c>
      <c r="K17" s="105"/>
      <c r="L17" s="99"/>
      <c r="M17" s="27"/>
      <c r="N17" s="25"/>
      <c r="O17" s="102"/>
    </row>
    <row r="18" spans="1:15" ht="59.25" customHeight="1">
      <c r="A18" s="124"/>
      <c r="B18" s="125"/>
      <c r="C18" s="125"/>
      <c r="D18" s="127"/>
      <c r="E18" s="25" t="s">
        <v>2</v>
      </c>
      <c r="F18" s="26" t="s">
        <v>74</v>
      </c>
      <c r="G18" s="27" t="s">
        <v>20</v>
      </c>
      <c r="H18" s="28" t="s">
        <v>71</v>
      </c>
      <c r="I18" s="28">
        <v>64</v>
      </c>
      <c r="J18" s="29">
        <f>I18/95*100%</f>
        <v>0.6736842105263158</v>
      </c>
      <c r="K18" s="105"/>
      <c r="L18" s="99"/>
      <c r="M18" s="27"/>
      <c r="N18" s="27" t="s">
        <v>25</v>
      </c>
      <c r="O18" s="102"/>
    </row>
    <row r="19" spans="1:15" ht="108.75" customHeight="1">
      <c r="A19" s="53" t="s">
        <v>48</v>
      </c>
      <c r="B19" s="125"/>
      <c r="C19" s="125"/>
      <c r="D19" s="127"/>
      <c r="E19" s="25" t="s">
        <v>3</v>
      </c>
      <c r="F19" s="26" t="s">
        <v>34</v>
      </c>
      <c r="G19" s="27" t="s">
        <v>22</v>
      </c>
      <c r="H19" s="28">
        <v>18</v>
      </c>
      <c r="I19" s="30">
        <v>12</v>
      </c>
      <c r="J19" s="29">
        <f>(I19/H19)*100%</f>
        <v>0.6666666666666666</v>
      </c>
      <c r="K19" s="104">
        <f>(J19+J20+J21)/3</f>
        <v>0.7386243386243386</v>
      </c>
      <c r="L19" s="99"/>
      <c r="M19" s="25"/>
      <c r="N19" s="25" t="s">
        <v>26</v>
      </c>
      <c r="O19" s="102"/>
    </row>
    <row r="20" spans="1:15" ht="96" customHeight="1">
      <c r="A20" s="53" t="s">
        <v>49</v>
      </c>
      <c r="B20" s="125"/>
      <c r="C20" s="125"/>
      <c r="D20" s="127"/>
      <c r="E20" s="25" t="s">
        <v>3</v>
      </c>
      <c r="F20" s="26" t="s">
        <v>35</v>
      </c>
      <c r="G20" s="27" t="s">
        <v>22</v>
      </c>
      <c r="H20" s="28">
        <v>45</v>
      </c>
      <c r="I20" s="30">
        <v>44</v>
      </c>
      <c r="J20" s="29">
        <f>(I20/H20)*100%</f>
        <v>0.9777777777777777</v>
      </c>
      <c r="K20" s="105"/>
      <c r="L20" s="99"/>
      <c r="M20" s="25"/>
      <c r="N20" s="25" t="s">
        <v>26</v>
      </c>
      <c r="O20" s="102"/>
    </row>
    <row r="21" spans="1:15" ht="57.75" customHeight="1">
      <c r="A21" s="53" t="s">
        <v>50</v>
      </c>
      <c r="B21" s="125"/>
      <c r="C21" s="125"/>
      <c r="D21" s="127"/>
      <c r="E21" s="25" t="s">
        <v>3</v>
      </c>
      <c r="F21" s="26" t="s">
        <v>36</v>
      </c>
      <c r="G21" s="27" t="s">
        <v>22</v>
      </c>
      <c r="H21" s="28">
        <v>7</v>
      </c>
      <c r="I21" s="30">
        <v>4</v>
      </c>
      <c r="J21" s="29">
        <f>(I21/H21)*100%</f>
        <v>0.5714285714285714</v>
      </c>
      <c r="K21" s="106"/>
      <c r="L21" s="100"/>
      <c r="M21" s="25"/>
      <c r="N21" s="25" t="s">
        <v>26</v>
      </c>
      <c r="O21" s="103"/>
    </row>
    <row r="22" spans="1:15" ht="77.25" customHeight="1">
      <c r="A22" s="107"/>
      <c r="B22" s="107" t="s">
        <v>15</v>
      </c>
      <c r="C22" s="107" t="s">
        <v>30</v>
      </c>
      <c r="D22" s="111" t="s">
        <v>13</v>
      </c>
      <c r="E22" s="31" t="s">
        <v>2</v>
      </c>
      <c r="F22" s="32" t="s">
        <v>16</v>
      </c>
      <c r="G22" s="33" t="s">
        <v>20</v>
      </c>
      <c r="H22" s="34" t="s">
        <v>27</v>
      </c>
      <c r="I22" s="34">
        <v>37.65</v>
      </c>
      <c r="J22" s="57">
        <v>1</v>
      </c>
      <c r="K22" s="114">
        <f>(J22+J23+J24+J25+J26+J27)/6</f>
        <v>0.9666666666666667</v>
      </c>
      <c r="L22" s="116"/>
      <c r="M22" s="33"/>
      <c r="N22" s="31" t="s">
        <v>24</v>
      </c>
      <c r="O22" s="119">
        <f>(K22+K28)/2</f>
        <v>0.8615412275223935</v>
      </c>
    </row>
    <row r="23" spans="1:15" ht="45.75" customHeight="1">
      <c r="A23" s="108"/>
      <c r="B23" s="109"/>
      <c r="C23" s="109"/>
      <c r="D23" s="112"/>
      <c r="E23" s="31" t="s">
        <v>2</v>
      </c>
      <c r="F23" s="32" t="s">
        <v>17</v>
      </c>
      <c r="G23" s="33" t="s">
        <v>21</v>
      </c>
      <c r="H23" s="34">
        <v>0</v>
      </c>
      <c r="I23" s="34">
        <v>0</v>
      </c>
      <c r="J23" s="57">
        <v>1</v>
      </c>
      <c r="K23" s="115"/>
      <c r="L23" s="117"/>
      <c r="M23" s="33"/>
      <c r="N23" s="31" t="s">
        <v>28</v>
      </c>
      <c r="O23" s="120"/>
    </row>
    <row r="24" spans="1:15" ht="96" customHeight="1">
      <c r="A24" s="108"/>
      <c r="B24" s="109"/>
      <c r="C24" s="109"/>
      <c r="D24" s="112"/>
      <c r="E24" s="31" t="s">
        <v>2</v>
      </c>
      <c r="F24" s="32" t="s">
        <v>18</v>
      </c>
      <c r="G24" s="33" t="s">
        <v>20</v>
      </c>
      <c r="H24" s="34" t="s">
        <v>23</v>
      </c>
      <c r="I24" s="34">
        <v>100</v>
      </c>
      <c r="J24" s="57">
        <v>1</v>
      </c>
      <c r="K24" s="115"/>
      <c r="L24" s="118"/>
      <c r="M24" s="33"/>
      <c r="N24" s="31" t="s">
        <v>79</v>
      </c>
      <c r="O24" s="120"/>
    </row>
    <row r="25" spans="1:15" ht="60.75" customHeight="1">
      <c r="A25" s="108"/>
      <c r="B25" s="109"/>
      <c r="C25" s="109"/>
      <c r="D25" s="112"/>
      <c r="E25" s="31" t="s">
        <v>2</v>
      </c>
      <c r="F25" s="32" t="s">
        <v>19</v>
      </c>
      <c r="G25" s="33" t="s">
        <v>20</v>
      </c>
      <c r="H25" s="34" t="s">
        <v>23</v>
      </c>
      <c r="I25" s="34">
        <v>94.1</v>
      </c>
      <c r="J25" s="57">
        <v>1</v>
      </c>
      <c r="K25" s="115"/>
      <c r="L25" s="116"/>
      <c r="M25" s="33"/>
      <c r="N25" s="31" t="s">
        <v>65</v>
      </c>
      <c r="O25" s="120"/>
    </row>
    <row r="26" spans="1:15" ht="119.25" customHeight="1">
      <c r="A26" s="54"/>
      <c r="B26" s="109"/>
      <c r="C26" s="109"/>
      <c r="D26" s="112"/>
      <c r="E26" s="31" t="s">
        <v>2</v>
      </c>
      <c r="F26" s="32" t="s">
        <v>67</v>
      </c>
      <c r="G26" s="33" t="s">
        <v>20</v>
      </c>
      <c r="H26" s="34" t="s">
        <v>73</v>
      </c>
      <c r="I26" s="34">
        <v>60</v>
      </c>
      <c r="J26" s="57">
        <v>1</v>
      </c>
      <c r="K26" s="115"/>
      <c r="L26" s="117"/>
      <c r="M26" s="33"/>
      <c r="N26" s="31" t="s">
        <v>25</v>
      </c>
      <c r="O26" s="120"/>
    </row>
    <row r="27" spans="1:15" ht="56.25" customHeight="1">
      <c r="A27" s="55"/>
      <c r="B27" s="109"/>
      <c r="C27" s="109"/>
      <c r="D27" s="112"/>
      <c r="E27" s="31" t="s">
        <v>2</v>
      </c>
      <c r="F27" s="32" t="s">
        <v>74</v>
      </c>
      <c r="G27" s="33" t="s">
        <v>20</v>
      </c>
      <c r="H27" s="34" t="s">
        <v>71</v>
      </c>
      <c r="I27" s="34">
        <v>76</v>
      </c>
      <c r="J27" s="57">
        <f>I27/95*100%</f>
        <v>0.8</v>
      </c>
      <c r="K27" s="115"/>
      <c r="L27" s="117"/>
      <c r="M27" s="33"/>
      <c r="N27" s="33" t="s">
        <v>25</v>
      </c>
      <c r="O27" s="120"/>
    </row>
    <row r="28" spans="1:15" ht="86.25" customHeight="1">
      <c r="A28" s="55" t="s">
        <v>53</v>
      </c>
      <c r="B28" s="109"/>
      <c r="C28" s="109"/>
      <c r="D28" s="112"/>
      <c r="E28" s="31" t="s">
        <v>3</v>
      </c>
      <c r="F28" s="32" t="s">
        <v>35</v>
      </c>
      <c r="G28" s="33" t="s">
        <v>22</v>
      </c>
      <c r="H28" s="34">
        <v>517</v>
      </c>
      <c r="I28" s="35">
        <v>362</v>
      </c>
      <c r="J28" s="57">
        <f>I28/H28*100%</f>
        <v>0.7001934235976789</v>
      </c>
      <c r="K28" s="129">
        <f>(J28+J29+J30+J31+J32+J33+J34)/7</f>
        <v>0.7564157883781204</v>
      </c>
      <c r="L28" s="117"/>
      <c r="M28" s="31"/>
      <c r="N28" s="31" t="s">
        <v>44</v>
      </c>
      <c r="O28" s="120"/>
    </row>
    <row r="29" spans="1:15" ht="91.5" customHeight="1">
      <c r="A29" s="55" t="s">
        <v>51</v>
      </c>
      <c r="B29" s="109"/>
      <c r="C29" s="109"/>
      <c r="D29" s="112"/>
      <c r="E29" s="31" t="s">
        <v>3</v>
      </c>
      <c r="F29" s="32" t="s">
        <v>37</v>
      </c>
      <c r="G29" s="33" t="s">
        <v>22</v>
      </c>
      <c r="H29" s="34">
        <v>124</v>
      </c>
      <c r="I29" s="35">
        <v>110</v>
      </c>
      <c r="J29" s="57">
        <f aca="true" t="shared" si="0" ref="J29:J34">(I29/H29)*100%</f>
        <v>0.8870967741935484</v>
      </c>
      <c r="K29" s="130"/>
      <c r="L29" s="117"/>
      <c r="M29" s="31"/>
      <c r="N29" s="31" t="s">
        <v>44</v>
      </c>
      <c r="O29" s="120"/>
    </row>
    <row r="30" spans="1:15" ht="83.25" customHeight="1">
      <c r="A30" s="55" t="s">
        <v>52</v>
      </c>
      <c r="B30" s="109"/>
      <c r="C30" s="109"/>
      <c r="D30" s="112"/>
      <c r="E30" s="31" t="s">
        <v>3</v>
      </c>
      <c r="F30" s="32" t="s">
        <v>38</v>
      </c>
      <c r="G30" s="33" t="s">
        <v>22</v>
      </c>
      <c r="H30" s="34">
        <v>37</v>
      </c>
      <c r="I30" s="35">
        <v>37</v>
      </c>
      <c r="J30" s="57">
        <f t="shared" si="0"/>
        <v>1</v>
      </c>
      <c r="K30" s="130"/>
      <c r="L30" s="117"/>
      <c r="M30" s="31"/>
      <c r="N30" s="31" t="s">
        <v>44</v>
      </c>
      <c r="O30" s="120"/>
    </row>
    <row r="31" spans="1:15" ht="62.25" customHeight="1">
      <c r="A31" s="55" t="s">
        <v>54</v>
      </c>
      <c r="B31" s="109"/>
      <c r="C31" s="109"/>
      <c r="D31" s="112"/>
      <c r="E31" s="31" t="s">
        <v>3</v>
      </c>
      <c r="F31" s="32" t="s">
        <v>39</v>
      </c>
      <c r="G31" s="33" t="s">
        <v>22</v>
      </c>
      <c r="H31" s="34">
        <v>200</v>
      </c>
      <c r="I31" s="35">
        <v>115</v>
      </c>
      <c r="J31" s="57">
        <f t="shared" si="0"/>
        <v>0.575</v>
      </c>
      <c r="K31" s="130"/>
      <c r="L31" s="117"/>
      <c r="M31" s="31"/>
      <c r="N31" s="31" t="s">
        <v>44</v>
      </c>
      <c r="O31" s="120"/>
    </row>
    <row r="32" spans="1:15" ht="81.75" customHeight="1">
      <c r="A32" s="55" t="s">
        <v>55</v>
      </c>
      <c r="B32" s="109"/>
      <c r="C32" s="109"/>
      <c r="D32" s="112"/>
      <c r="E32" s="31" t="s">
        <v>3</v>
      </c>
      <c r="F32" s="32" t="s">
        <v>40</v>
      </c>
      <c r="G32" s="33" t="s">
        <v>22</v>
      </c>
      <c r="H32" s="34">
        <v>510</v>
      </c>
      <c r="I32" s="35">
        <v>369</v>
      </c>
      <c r="J32" s="57">
        <f t="shared" si="0"/>
        <v>0.7235294117647059</v>
      </c>
      <c r="K32" s="130"/>
      <c r="L32" s="117"/>
      <c r="M32" s="31"/>
      <c r="N32" s="31" t="s">
        <v>44</v>
      </c>
      <c r="O32" s="120"/>
    </row>
    <row r="33" spans="1:15" ht="61.5" customHeight="1">
      <c r="A33" s="55" t="s">
        <v>56</v>
      </c>
      <c r="B33" s="109"/>
      <c r="C33" s="109"/>
      <c r="D33" s="112"/>
      <c r="E33" s="31" t="s">
        <v>3</v>
      </c>
      <c r="F33" s="32" t="s">
        <v>41</v>
      </c>
      <c r="G33" s="33" t="s">
        <v>22</v>
      </c>
      <c r="H33" s="34">
        <v>165</v>
      </c>
      <c r="I33" s="35">
        <v>150</v>
      </c>
      <c r="J33" s="57">
        <f t="shared" si="0"/>
        <v>0.9090909090909091</v>
      </c>
      <c r="K33" s="130"/>
      <c r="L33" s="117"/>
      <c r="M33" s="31"/>
      <c r="N33" s="31" t="s">
        <v>44</v>
      </c>
      <c r="O33" s="120"/>
    </row>
    <row r="34" spans="1:15" ht="78" customHeight="1">
      <c r="A34" s="56" t="s">
        <v>57</v>
      </c>
      <c r="B34" s="110"/>
      <c r="C34" s="110"/>
      <c r="D34" s="113"/>
      <c r="E34" s="31" t="s">
        <v>3</v>
      </c>
      <c r="F34" s="32" t="s">
        <v>42</v>
      </c>
      <c r="G34" s="33" t="s">
        <v>22</v>
      </c>
      <c r="H34" s="34">
        <v>4</v>
      </c>
      <c r="I34" s="35">
        <v>2</v>
      </c>
      <c r="J34" s="57">
        <f t="shared" si="0"/>
        <v>0.5</v>
      </c>
      <c r="K34" s="131"/>
      <c r="L34" s="118"/>
      <c r="M34" s="33"/>
      <c r="N34" s="31" t="s">
        <v>44</v>
      </c>
      <c r="O34" s="121"/>
    </row>
    <row r="35" spans="1:15" ht="73.5" customHeight="1">
      <c r="A35" s="59"/>
      <c r="B35" s="80" t="s">
        <v>15</v>
      </c>
      <c r="C35" s="81" t="s">
        <v>32</v>
      </c>
      <c r="D35" s="83" t="s">
        <v>13</v>
      </c>
      <c r="E35" s="36" t="s">
        <v>2</v>
      </c>
      <c r="F35" s="58" t="s">
        <v>16</v>
      </c>
      <c r="G35" s="37" t="s">
        <v>20</v>
      </c>
      <c r="H35" s="58">
        <v>100</v>
      </c>
      <c r="I35" s="58">
        <v>100</v>
      </c>
      <c r="J35" s="38">
        <v>1</v>
      </c>
      <c r="K35" s="85">
        <f>(J35+J36+J37+J38+J39+J40)/6</f>
        <v>0.956140350877193</v>
      </c>
      <c r="L35" s="88"/>
      <c r="M35" s="37"/>
      <c r="N35" s="36" t="s">
        <v>62</v>
      </c>
      <c r="O35" s="91">
        <f>(K35+K41)/2</f>
        <v>0.9739035087719299</v>
      </c>
    </row>
    <row r="36" spans="1:15" ht="72" customHeight="1">
      <c r="A36" s="60"/>
      <c r="B36" s="80"/>
      <c r="C36" s="82"/>
      <c r="D36" s="84"/>
      <c r="E36" s="36" t="s">
        <v>2</v>
      </c>
      <c r="F36" s="58" t="s">
        <v>18</v>
      </c>
      <c r="G36" s="37" t="s">
        <v>20</v>
      </c>
      <c r="H36" s="58" t="s">
        <v>23</v>
      </c>
      <c r="I36" s="58">
        <v>100</v>
      </c>
      <c r="J36" s="38">
        <v>1</v>
      </c>
      <c r="K36" s="86"/>
      <c r="L36" s="89"/>
      <c r="M36" s="37"/>
      <c r="N36" s="36" t="s">
        <v>77</v>
      </c>
      <c r="O36" s="92"/>
    </row>
    <row r="37" spans="1:15" ht="50.25" customHeight="1">
      <c r="A37" s="60"/>
      <c r="B37" s="80"/>
      <c r="C37" s="82"/>
      <c r="D37" s="84"/>
      <c r="E37" s="36" t="s">
        <v>2</v>
      </c>
      <c r="F37" s="58" t="s">
        <v>19</v>
      </c>
      <c r="G37" s="37" t="s">
        <v>20</v>
      </c>
      <c r="H37" s="58" t="s">
        <v>23</v>
      </c>
      <c r="I37" s="58">
        <v>100</v>
      </c>
      <c r="J37" s="38">
        <v>1</v>
      </c>
      <c r="K37" s="86"/>
      <c r="L37" s="89"/>
      <c r="M37" s="37"/>
      <c r="N37" s="39" t="s">
        <v>76</v>
      </c>
      <c r="O37" s="92"/>
    </row>
    <row r="38" spans="1:15" ht="163.5" customHeight="1">
      <c r="A38" s="60"/>
      <c r="B38" s="80"/>
      <c r="C38" s="82"/>
      <c r="D38" s="84"/>
      <c r="E38" s="36" t="s">
        <v>2</v>
      </c>
      <c r="F38" s="58" t="s">
        <v>72</v>
      </c>
      <c r="G38" s="37" t="s">
        <v>20</v>
      </c>
      <c r="H38" s="58" t="s">
        <v>73</v>
      </c>
      <c r="I38" s="58">
        <v>60</v>
      </c>
      <c r="J38" s="38">
        <v>1</v>
      </c>
      <c r="K38" s="86"/>
      <c r="L38" s="89"/>
      <c r="M38" s="37"/>
      <c r="N38" s="36"/>
      <c r="O38" s="92"/>
    </row>
    <row r="39" spans="1:15" ht="58.5" customHeight="1">
      <c r="A39" s="60"/>
      <c r="B39" s="80"/>
      <c r="C39" s="82"/>
      <c r="D39" s="84"/>
      <c r="E39" s="36" t="s">
        <v>2</v>
      </c>
      <c r="F39" s="58" t="s">
        <v>69</v>
      </c>
      <c r="G39" s="37" t="s">
        <v>21</v>
      </c>
      <c r="H39" s="58">
        <v>0</v>
      </c>
      <c r="I39" s="58">
        <v>0</v>
      </c>
      <c r="J39" s="38">
        <v>1</v>
      </c>
      <c r="K39" s="86"/>
      <c r="L39" s="89"/>
      <c r="M39" s="37"/>
      <c r="N39" s="36"/>
      <c r="O39" s="92"/>
    </row>
    <row r="40" spans="1:15" ht="44.25" customHeight="1">
      <c r="A40" s="60"/>
      <c r="B40" s="80"/>
      <c r="C40" s="82"/>
      <c r="D40" s="84"/>
      <c r="E40" s="36" t="s">
        <v>2</v>
      </c>
      <c r="F40" s="58" t="s">
        <v>70</v>
      </c>
      <c r="G40" s="37" t="s">
        <v>20</v>
      </c>
      <c r="H40" s="58" t="s">
        <v>71</v>
      </c>
      <c r="I40" s="58">
        <v>70</v>
      </c>
      <c r="J40" s="38">
        <f>I40/95*100%</f>
        <v>0.7368421052631579</v>
      </c>
      <c r="K40" s="87"/>
      <c r="L40" s="90"/>
      <c r="M40" s="37"/>
      <c r="N40" s="39"/>
      <c r="O40" s="92"/>
    </row>
    <row r="41" spans="1:15" ht="85.5" customHeight="1">
      <c r="A41" s="60" t="s">
        <v>58</v>
      </c>
      <c r="B41" s="80"/>
      <c r="C41" s="82"/>
      <c r="D41" s="84"/>
      <c r="E41" s="36" t="s">
        <v>3</v>
      </c>
      <c r="F41" s="58" t="s">
        <v>35</v>
      </c>
      <c r="G41" s="37" t="s">
        <v>22</v>
      </c>
      <c r="H41" s="58">
        <v>60</v>
      </c>
      <c r="I41" s="40">
        <v>59</v>
      </c>
      <c r="J41" s="38">
        <f>(I41/H41)*100%</f>
        <v>0.9833333333333333</v>
      </c>
      <c r="K41" s="85">
        <f>(J41+J42)/2</f>
        <v>0.9916666666666667</v>
      </c>
      <c r="L41" s="62"/>
      <c r="M41" s="36"/>
      <c r="N41" s="39" t="s">
        <v>66</v>
      </c>
      <c r="O41" s="92"/>
    </row>
    <row r="42" spans="1:15" ht="173.25" customHeight="1">
      <c r="A42" s="41" t="s">
        <v>59</v>
      </c>
      <c r="B42" s="80"/>
      <c r="C42" s="82"/>
      <c r="D42" s="84"/>
      <c r="E42" s="36" t="s">
        <v>3</v>
      </c>
      <c r="F42" s="58" t="s">
        <v>43</v>
      </c>
      <c r="G42" s="37" t="s">
        <v>22</v>
      </c>
      <c r="H42" s="58">
        <v>10</v>
      </c>
      <c r="I42" s="40">
        <v>10</v>
      </c>
      <c r="J42" s="38">
        <f>(I42/H42)*100%</f>
        <v>1</v>
      </c>
      <c r="K42" s="94"/>
      <c r="L42" s="61"/>
      <c r="M42" s="36"/>
      <c r="N42" s="36" t="s">
        <v>45</v>
      </c>
      <c r="O42" s="93"/>
    </row>
    <row r="43" spans="1:15" ht="78.75" customHeight="1">
      <c r="A43" s="65"/>
      <c r="B43" s="65" t="s">
        <v>15</v>
      </c>
      <c r="C43" s="65" t="s">
        <v>33</v>
      </c>
      <c r="D43" s="65" t="s">
        <v>13</v>
      </c>
      <c r="E43" s="42" t="s">
        <v>2</v>
      </c>
      <c r="F43" s="43" t="s">
        <v>16</v>
      </c>
      <c r="G43" s="44" t="s">
        <v>20</v>
      </c>
      <c r="H43" s="45">
        <v>100</v>
      </c>
      <c r="I43" s="45">
        <v>100</v>
      </c>
      <c r="J43" s="46">
        <f>(I43/H43)*100%</f>
        <v>1</v>
      </c>
      <c r="K43" s="70">
        <f>(J43+J44+J45+J46+J47+J48)/6</f>
        <v>1</v>
      </c>
      <c r="L43" s="63"/>
      <c r="M43" s="44"/>
      <c r="N43" s="42" t="s">
        <v>62</v>
      </c>
      <c r="O43" s="73">
        <f>(K43+K49)/2</f>
        <v>0.9464285714285714</v>
      </c>
    </row>
    <row r="44" spans="1:15" ht="48.75" customHeight="1">
      <c r="A44" s="66"/>
      <c r="B44" s="66"/>
      <c r="C44" s="66"/>
      <c r="D44" s="66"/>
      <c r="E44" s="42" t="s">
        <v>2</v>
      </c>
      <c r="F44" s="43" t="s">
        <v>18</v>
      </c>
      <c r="G44" s="44" t="s">
        <v>20</v>
      </c>
      <c r="H44" s="43" t="s">
        <v>23</v>
      </c>
      <c r="I44" s="43">
        <v>100</v>
      </c>
      <c r="J44" s="46">
        <v>1</v>
      </c>
      <c r="K44" s="71"/>
      <c r="L44" s="76"/>
      <c r="M44" s="43"/>
      <c r="N44" s="42" t="s">
        <v>64</v>
      </c>
      <c r="O44" s="74"/>
    </row>
    <row r="45" spans="1:15" ht="48.75" customHeight="1">
      <c r="A45" s="66"/>
      <c r="B45" s="66"/>
      <c r="C45" s="66"/>
      <c r="D45" s="66"/>
      <c r="E45" s="42" t="s">
        <v>2</v>
      </c>
      <c r="F45" s="43" t="s">
        <v>68</v>
      </c>
      <c r="G45" s="44" t="s">
        <v>20</v>
      </c>
      <c r="H45" s="43" t="s">
        <v>23</v>
      </c>
      <c r="I45" s="43">
        <v>100</v>
      </c>
      <c r="J45" s="46">
        <v>1</v>
      </c>
      <c r="K45" s="71"/>
      <c r="L45" s="76"/>
      <c r="M45" s="43"/>
      <c r="N45" s="42"/>
      <c r="O45" s="74"/>
    </row>
    <row r="46" spans="1:15" ht="48.75" customHeight="1">
      <c r="A46" s="66"/>
      <c r="B46" s="66"/>
      <c r="C46" s="66"/>
      <c r="D46" s="66"/>
      <c r="E46" s="42" t="s">
        <v>2</v>
      </c>
      <c r="F46" s="43" t="s">
        <v>69</v>
      </c>
      <c r="G46" s="44" t="s">
        <v>21</v>
      </c>
      <c r="H46" s="43">
        <v>0</v>
      </c>
      <c r="I46" s="43">
        <v>0</v>
      </c>
      <c r="J46" s="46">
        <v>1</v>
      </c>
      <c r="K46" s="71"/>
      <c r="L46" s="76"/>
      <c r="M46" s="43"/>
      <c r="N46" s="42"/>
      <c r="O46" s="74"/>
    </row>
    <row r="47" spans="1:15" ht="157.5" customHeight="1">
      <c r="A47" s="66"/>
      <c r="B47" s="66"/>
      <c r="C47" s="66"/>
      <c r="D47" s="66"/>
      <c r="E47" s="42" t="s">
        <v>2</v>
      </c>
      <c r="F47" s="43" t="s">
        <v>72</v>
      </c>
      <c r="G47" s="44" t="s">
        <v>20</v>
      </c>
      <c r="H47" s="43" t="s">
        <v>73</v>
      </c>
      <c r="I47" s="43">
        <v>60</v>
      </c>
      <c r="J47" s="46">
        <v>1</v>
      </c>
      <c r="K47" s="71"/>
      <c r="L47" s="76"/>
      <c r="M47" s="43"/>
      <c r="N47" s="42"/>
      <c r="O47" s="74"/>
    </row>
    <row r="48" spans="1:15" ht="87" customHeight="1">
      <c r="A48" s="66"/>
      <c r="B48" s="66"/>
      <c r="C48" s="66"/>
      <c r="D48" s="66"/>
      <c r="E48" s="42" t="s">
        <v>2</v>
      </c>
      <c r="F48" s="43" t="s">
        <v>70</v>
      </c>
      <c r="G48" s="44" t="s">
        <v>20</v>
      </c>
      <c r="H48" s="43" t="s">
        <v>71</v>
      </c>
      <c r="I48" s="43">
        <v>95</v>
      </c>
      <c r="J48" s="46">
        <f>I48/95*100%</f>
        <v>1</v>
      </c>
      <c r="K48" s="72"/>
      <c r="L48" s="77"/>
      <c r="M48" s="42"/>
      <c r="N48" s="42" t="s">
        <v>65</v>
      </c>
      <c r="O48" s="74"/>
    </row>
    <row r="49" spans="1:16" ht="88.5" customHeight="1">
      <c r="A49" s="47" t="s">
        <v>60</v>
      </c>
      <c r="B49" s="67"/>
      <c r="C49" s="66"/>
      <c r="D49" s="78"/>
      <c r="E49" s="42" t="s">
        <v>3</v>
      </c>
      <c r="F49" s="43" t="s">
        <v>35</v>
      </c>
      <c r="G49" s="44" t="s">
        <v>22</v>
      </c>
      <c r="H49" s="48">
        <v>14</v>
      </c>
      <c r="I49" s="49">
        <v>11</v>
      </c>
      <c r="J49" s="50">
        <f>(I49/H49)*100%</f>
        <v>0.7857142857142857</v>
      </c>
      <c r="K49" s="95">
        <f>(J49+J50)/2</f>
        <v>0.8928571428571428</v>
      </c>
      <c r="L49" s="51"/>
      <c r="M49" s="44"/>
      <c r="N49" s="42" t="s">
        <v>45</v>
      </c>
      <c r="O49" s="74"/>
      <c r="P49" s="22"/>
    </row>
    <row r="50" spans="1:16" ht="138" customHeight="1">
      <c r="A50" s="52" t="s">
        <v>61</v>
      </c>
      <c r="B50" s="68"/>
      <c r="C50" s="69"/>
      <c r="D50" s="79"/>
      <c r="E50" s="42" t="s">
        <v>3</v>
      </c>
      <c r="F50" s="43" t="s">
        <v>43</v>
      </c>
      <c r="G50" s="44" t="s">
        <v>22</v>
      </c>
      <c r="H50" s="48">
        <v>1</v>
      </c>
      <c r="I50" s="49">
        <v>1</v>
      </c>
      <c r="J50" s="50">
        <f>(I50/H50)*100%</f>
        <v>1</v>
      </c>
      <c r="K50" s="96"/>
      <c r="L50" s="64"/>
      <c r="M50" s="42"/>
      <c r="N50" s="42" t="s">
        <v>45</v>
      </c>
      <c r="O50" s="75"/>
      <c r="P50" s="22"/>
    </row>
    <row r="51" spans="1:16" ht="25.5" customHeight="1">
      <c r="A51" s="7"/>
      <c r="B51" s="7"/>
      <c r="C51" s="7"/>
      <c r="D51" s="10"/>
      <c r="E51" s="4"/>
      <c r="F51" s="9"/>
      <c r="G51" s="9"/>
      <c r="H51" s="9">
        <f>H19+H20+H21+H28+H29+H30+H31+H32+H33+H34+H41+H42</f>
        <v>1697</v>
      </c>
      <c r="I51" s="9">
        <f>I19+I20+I21+I28+I29+I30+I31+I32+I33+I34+I41+I42</f>
        <v>1274</v>
      </c>
      <c r="J51" s="17"/>
      <c r="K51" s="9"/>
      <c r="L51" s="9"/>
      <c r="M51" s="8" t="s">
        <v>29</v>
      </c>
      <c r="N51" s="20">
        <f>(O43+O35+O13+O22)/4</f>
        <v>0.8851647903113977</v>
      </c>
      <c r="O51" s="19"/>
      <c r="P51" s="23"/>
    </row>
    <row r="52" spans="4:16" ht="25.5" customHeight="1">
      <c r="D52" s="11"/>
      <c r="E52" s="12"/>
      <c r="F52" s="11"/>
      <c r="G52" s="11"/>
      <c r="H52" s="11"/>
      <c r="I52" s="11"/>
      <c r="J52" s="18"/>
      <c r="K52" s="11"/>
      <c r="L52" s="11"/>
      <c r="M52" s="13"/>
      <c r="N52" s="14"/>
      <c r="O52" s="18"/>
      <c r="P52" s="24"/>
    </row>
  </sheetData>
  <sheetProtection/>
  <mergeCells count="34">
    <mergeCell ref="L25:L34"/>
    <mergeCell ref="K28:K34"/>
    <mergeCell ref="E8:K10"/>
    <mergeCell ref="A13:A18"/>
    <mergeCell ref="B13:B21"/>
    <mergeCell ref="C13:C21"/>
    <mergeCell ref="D13:D21"/>
    <mergeCell ref="K13:K18"/>
    <mergeCell ref="L13:L21"/>
    <mergeCell ref="O13:O21"/>
    <mergeCell ref="K19:K21"/>
    <mergeCell ref="A22:A25"/>
    <mergeCell ref="B22:B34"/>
    <mergeCell ref="C22:C34"/>
    <mergeCell ref="D22:D34"/>
    <mergeCell ref="K22:K27"/>
    <mergeCell ref="L22:L24"/>
    <mergeCell ref="O22:O34"/>
    <mergeCell ref="B35:B42"/>
    <mergeCell ref="C35:C42"/>
    <mergeCell ref="D35:D42"/>
    <mergeCell ref="K35:K40"/>
    <mergeCell ref="L35:L40"/>
    <mergeCell ref="O35:O42"/>
    <mergeCell ref="K41:K42"/>
    <mergeCell ref="A43:A48"/>
    <mergeCell ref="B43:B50"/>
    <mergeCell ref="C43:C50"/>
    <mergeCell ref="D43:D48"/>
    <mergeCell ref="K43:K48"/>
    <mergeCell ref="O43:O50"/>
    <mergeCell ref="L44:L48"/>
    <mergeCell ref="D49:D50"/>
    <mergeCell ref="K49:K50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2019-10-17T05:32:40Z</dcterms:modified>
  <cp:category/>
  <cp:version/>
  <cp:contentType/>
  <cp:contentStatus/>
</cp:coreProperties>
</file>