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748" firstSheet="1" activeTab="4"/>
  </bookViews>
  <sheets>
    <sheet name="Лист4" sheetId="1" state="hidden" r:id="rId1"/>
    <sheet name="1 квартал " sheetId="2" r:id="rId2"/>
    <sheet name="I полугодие" sheetId="3" r:id="rId3"/>
    <sheet name="9 месяцев" sheetId="4" r:id="rId4"/>
    <sheet name="2019 г" sheetId="5" r:id="rId5"/>
  </sheets>
  <definedNames/>
  <calcPr fullCalcOnLoad="1"/>
</workbook>
</file>

<file path=xl/sharedStrings.xml><?xml version="1.0" encoding="utf-8"?>
<sst xmlns="http://schemas.openxmlformats.org/spreadsheetml/2006/main" count="901" uniqueCount="106">
  <si>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</si>
  <si>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</si>
  <si>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</si>
  <si>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</si>
  <si>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</si>
  <si>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</si>
  <si>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</si>
  <si>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</si>
  <si>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</si>
  <si>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</si>
  <si>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</si>
  <si>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</si>
  <si>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</si>
  <si>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</si>
  <si>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</si>
  <si>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Муниципальное бюджетное учреждените социального обслуживания "Комплексный центр социального обслуживания Северо-Енисейского района"</t>
  </si>
  <si>
    <t xml:space="preserve">Доля получателей социальных услуг, получающих социальные услуг, в рамках заключенных договоров о социальном обслуживании с организацией, от общего числа получателей социальных услуг </t>
  </si>
  <si>
    <t>Количество нарушений санитарного и пожарного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</si>
  <si>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</si>
  <si>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</si>
  <si>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Процент</t>
  </si>
  <si>
    <t>Единиц</t>
  </si>
  <si>
    <t>Человек</t>
  </si>
  <si>
    <t>90 и более</t>
  </si>
  <si>
    <t>Договора о предоставлении социальных услуг</t>
  </si>
  <si>
    <t>Акты приемо-передачи услуг</t>
  </si>
  <si>
    <t>Трудовые договора с работниками</t>
  </si>
  <si>
    <t>По факту</t>
  </si>
  <si>
    <t>Табель проживания получателей социальных услуг в отделении</t>
  </si>
  <si>
    <t>не менее 23</t>
  </si>
  <si>
    <t>Книга отзывов и предложений, акты приемо-передачи услуг</t>
  </si>
  <si>
    <t>Отсутствие предписаний</t>
  </si>
  <si>
    <t>Итого:</t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</si>
  <si>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полустационарной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</si>
  <si>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</si>
  <si>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форме на дому</t>
    </r>
    <r>
      <rPr>
        <sz val="11"/>
        <color indexed="8"/>
        <rFont val="Times New Roman"/>
        <family val="1"/>
      </rPr>
      <t xml:space="preserve">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</t>
    </r>
    <r>
      <rPr>
        <b/>
        <i/>
        <sz val="11"/>
        <color indexed="8"/>
        <rFont val="Times New Roman"/>
        <family val="1"/>
      </rPr>
      <t xml:space="preserve"> (очно)</t>
    </r>
  </si>
  <si>
    <r>
      <t xml:space="preserve">Предоставление социального обслуживания в форме на дому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 </t>
    </r>
    <r>
      <rPr>
        <b/>
        <i/>
        <sz val="11"/>
        <color indexed="8"/>
        <rFont val="Times New Roman"/>
        <family val="1"/>
      </rPr>
      <t>(заочно)</t>
    </r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</si>
  <si>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</si>
  <si>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</si>
  <si>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</si>
  <si>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</si>
  <si>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</t>
  </si>
  <si>
    <t>Гражданин при отсутствии работы и средств к существованию;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</si>
  <si>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</si>
  <si>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уходе;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</si>
  <si>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</si>
  <si>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</si>
  <si>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Отчеты специалистов</t>
  </si>
  <si>
    <t>Отчеты социальных работников</t>
  </si>
  <si>
    <t>Фактическое значение за отчетный период</t>
  </si>
  <si>
    <t>Уникальный номер реестровой записи</t>
  </si>
  <si>
    <t>870000О.99.0АЭ20АА00000</t>
  </si>
  <si>
    <t>870000О.99.0.АЭ20АА01000</t>
  </si>
  <si>
    <t>870000О.99.0.АЭ20АА02000</t>
  </si>
  <si>
    <t>870000О.99.0.АЭ21АА06000</t>
  </si>
  <si>
    <t>870000О.99.0.АЭ25АА08000</t>
  </si>
  <si>
    <t>870000О.99.0.АЭ25АА01000</t>
  </si>
  <si>
    <t>870000О.99.0.АЭ25АА07000</t>
  </si>
  <si>
    <t>870000О.99.0.АЭ25АА05000</t>
  </si>
  <si>
    <t>870000О.99.0.АЭ25АА04000</t>
  </si>
  <si>
    <t>870000О.99.0.АЭ25АА03000</t>
  </si>
  <si>
    <t>880000О.99.0.АЭ22АА01000</t>
  </si>
  <si>
    <t>880000О.99.0.АЭ22АА04000</t>
  </si>
  <si>
    <t xml:space="preserve">880000О.99.0.АЭ27АА01000
</t>
  </si>
  <si>
    <t>880000О.99.0.АЭ27АА04000</t>
  </si>
  <si>
    <t>Договоры о предоставлении социальных услуг</t>
  </si>
  <si>
    <t>Журнал проверок</t>
  </si>
  <si>
    <t>Книга жалоб и предложений</t>
  </si>
  <si>
    <t>Штатное расписание</t>
  </si>
  <si>
    <t>Регистр ролучателей социальных услуг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</si>
  <si>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положении.</t>
  </si>
  <si>
    <t>Сводный отчет о фактическом исполнении муниципального задания  МБУ СО "Комплексный центр" за I квартал 2019 г</t>
  </si>
  <si>
    <t>Укомплектование организации специалистами, оказывающими социальные услуги;</t>
  </si>
  <si>
    <t>Количество нарушений санитарного законодательства в отчетном году, выявленных при проведении проверок</t>
  </si>
  <si>
    <t xml:space="preserve">Повышение качества социальных услуг и эффективности их оказания </t>
  </si>
  <si>
    <t>95 и более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</si>
  <si>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</t>
  </si>
  <si>
    <t>60 и более</t>
  </si>
  <si>
    <t>Повышение качества социальных услуг и эффективности их оказания</t>
  </si>
  <si>
    <t>Сводный отчет о фактическом исполнении муниципального задания  МБУ СО "Комплексный центр" за I полугодие 2019 г</t>
  </si>
  <si>
    <t>Сводный отчет о фактическом исполнении муниципального задания  МБУ СО "Комплексный центр" за 9 месяцев 2019 г</t>
  </si>
  <si>
    <t>Акты приема-передачи услуг</t>
  </si>
  <si>
    <t>Трудовые договоры с работниками</t>
  </si>
  <si>
    <t>Книга отзывов и предложений, акты приема-передачи услуг</t>
  </si>
  <si>
    <t>Сводный отчет о фактическом исполнении муниципального задания  МБУ СО "Комплексный центр" за 2019 год</t>
  </si>
  <si>
    <t>8700000.99.0АЭ20АА00000</t>
  </si>
  <si>
    <t>8700000.99.0.АЭ20АА01000</t>
  </si>
  <si>
    <t>8700000.99.0.АЭ25АА01000</t>
  </si>
  <si>
    <t>8800000.99.0.АЭ22АА01000</t>
  </si>
  <si>
    <t>8800000.99.0.АЭ22АА04000</t>
  </si>
  <si>
    <t>8800000.99.0.АЭ27АА04000</t>
  </si>
  <si>
    <t xml:space="preserve">880000099.0.АЭ27АА01000
</t>
  </si>
  <si>
    <t>8800000.99.0.АЭ26АА01000</t>
  </si>
  <si>
    <t>8800000.99.0.АЭ26АА04000</t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</si>
  <si>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форме на дому</t>
    </r>
    <r>
      <rPr>
        <sz val="11"/>
        <color indexed="8"/>
        <rFont val="Times New Roman"/>
        <family val="1"/>
      </rPr>
      <t xml:space="preserve">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</t>
    </r>
    <r>
      <rPr>
        <b/>
        <i/>
        <sz val="11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>(бесплатно очно)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</si>
  <si>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форме на дому</t>
    </r>
    <r>
      <rPr>
        <sz val="11"/>
        <color indexed="8"/>
        <rFont val="Times New Roman"/>
        <family val="1"/>
      </rPr>
      <t xml:space="preserve">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</t>
    </r>
    <r>
      <rPr>
        <b/>
        <i/>
        <sz val="11"/>
        <color indexed="8"/>
        <rFont val="Times New Roman"/>
        <family val="1"/>
      </rPr>
      <t xml:space="preserve"> </t>
    </r>
    <r>
      <rPr>
        <b/>
        <i/>
        <sz val="18"/>
        <color indexed="8"/>
        <rFont val="Times New Roman"/>
        <family val="1"/>
      </rPr>
      <t>(платно очно)</t>
    </r>
  </si>
  <si>
    <r>
      <t xml:space="preserve">Предоставление социального обслуживания в форме на дому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детей-инвалидов, срочных социальных услуг </t>
    </r>
    <r>
      <rPr>
        <b/>
        <i/>
        <sz val="18"/>
        <color indexed="8"/>
        <rFont val="Times New Roman"/>
        <family val="1"/>
      </rPr>
      <t>(бесплатно заочно)</t>
    </r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</si>
  <si>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полустационарной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 </t>
    </r>
    <r>
      <rPr>
        <b/>
        <i/>
        <sz val="18"/>
        <color indexed="8"/>
        <rFont val="Times New Roman"/>
        <family val="1"/>
      </rPr>
      <t>(бесплатно очно)</t>
    </r>
  </si>
  <si>
    <t>8700000.99.0.АЭ25АА08000</t>
  </si>
  <si>
    <t>8700000.99.0.АЭ25АА07000</t>
  </si>
  <si>
    <t>8700000.99.0.АЭ25АА05000</t>
  </si>
  <si>
    <t>8700000.99.0.АЭ25АА04000</t>
  </si>
  <si>
    <t>8700000.99.0.АЭ25АА03000</t>
  </si>
  <si>
    <r>
      <t xml:space="preserve">Предоставление социального обслуживания </t>
    </r>
    <r>
      <rPr>
        <b/>
        <u val="single"/>
        <sz val="11"/>
        <color indexed="8"/>
        <rFont val="Times New Roman"/>
        <family val="1"/>
      </rPr>
      <t>в полустационарной форме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соцмально-правовых услуг, услуг в целях повышения коммуникативного потенциала получателй социальных услуг, имеющих ограничения жизнедеятельности, в том числе детей-инвалидов </t>
    </r>
    <r>
      <rPr>
        <b/>
        <i/>
        <sz val="18"/>
        <color indexed="8"/>
        <rFont val="Times New Roman"/>
        <family val="1"/>
      </rPr>
      <t>(платно очно</t>
    </r>
    <r>
      <rPr>
        <b/>
        <sz val="18"/>
        <color indexed="8"/>
        <rFont val="Times New Roman"/>
        <family val="1"/>
      </rPr>
      <t>)</t>
    </r>
  </si>
  <si>
    <t>870000О.99.0.АЭ21АА01000</t>
  </si>
  <si>
    <t>Выполнено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</si>
</sst>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169" fontId="39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14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/>
    </xf>
    <xf numFmtId="9" fontId="5" fillId="30" borderId="10" xfId="0" applyNumberFormat="1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1" fontId="5" fillId="34" borderId="10" xfId="59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9" fontId="5" fillId="34" borderId="1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9" fontId="5" fillId="34" borderId="16" xfId="59" applyFont="1" applyFill="1" applyBorder="1" applyAlignment="1">
      <alignment horizontal="center" wrapText="1"/>
    </xf>
    <xf numFmtId="9" fontId="0" fillId="34" borderId="15" xfId="59" applyFont="1" applyFill="1" applyBorder="1" applyAlignment="1">
      <alignment horizontal="center" wrapText="1"/>
    </xf>
    <xf numFmtId="9" fontId="5" fillId="32" borderId="16" xfId="0" applyNumberFormat="1" applyFont="1" applyFill="1" applyBorder="1" applyAlignment="1">
      <alignment horizontal="center" vertical="center" wrapText="1"/>
    </xf>
    <xf numFmtId="9" fontId="5" fillId="32" borderId="14" xfId="0" applyNumberFormat="1" applyFont="1" applyFill="1" applyBorder="1" applyAlignment="1">
      <alignment horizontal="center" vertical="center" wrapText="1"/>
    </xf>
    <xf numFmtId="9" fontId="5" fillId="32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9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5" fillId="33" borderId="14" xfId="0" applyNumberFormat="1" applyFont="1" applyFill="1" applyBorder="1" applyAlignment="1">
      <alignment horizontal="center" vertical="center" wrapText="1"/>
    </xf>
    <xf numFmtId="9" fontId="5" fillId="33" borderId="15" xfId="0" applyNumberFormat="1" applyFont="1" applyFill="1" applyBorder="1" applyAlignment="1">
      <alignment horizontal="center" vertical="center" wrapText="1"/>
    </xf>
    <xf numFmtId="9" fontId="0" fillId="33" borderId="14" xfId="0" applyNumberFormat="1" applyFill="1" applyBorder="1" applyAlignment="1">
      <alignment horizontal="center" vertical="center" wrapText="1"/>
    </xf>
    <xf numFmtId="9" fontId="0" fillId="33" borderId="15" xfId="0" applyNumberForma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9" fontId="5" fillId="32" borderId="10" xfId="0" applyNumberFormat="1" applyFont="1" applyFill="1" applyBorder="1" applyAlignment="1">
      <alignment horizontal="center" vertical="center"/>
    </xf>
    <xf numFmtId="9" fontId="0" fillId="32" borderId="10" xfId="0" applyNumberForma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/>
    </xf>
    <xf numFmtId="9" fontId="5" fillId="30" borderId="16" xfId="0" applyNumberFormat="1" applyFont="1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 wrapText="1"/>
    </xf>
    <xf numFmtId="0" fontId="5" fillId="30" borderId="16" xfId="0" applyFont="1" applyFill="1" applyBorder="1" applyAlignment="1">
      <alignment horizontal="center"/>
    </xf>
    <xf numFmtId="0" fontId="5" fillId="30" borderId="14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9" fontId="5" fillId="30" borderId="10" xfId="0" applyNumberFormat="1" applyFont="1" applyFill="1" applyBorder="1" applyAlignment="1">
      <alignment horizontal="center" wrapText="1"/>
    </xf>
    <xf numFmtId="9" fontId="5" fillId="30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 wrapText="1"/>
    </xf>
    <xf numFmtId="9" fontId="0" fillId="34" borderId="16" xfId="0" applyNumberFormat="1" applyFill="1" applyBorder="1" applyAlignment="1">
      <alignment horizontal="center" vertical="center" wrapText="1"/>
    </xf>
    <xf numFmtId="9" fontId="5" fillId="34" borderId="16" xfId="0" applyNumberFormat="1" applyFont="1" applyFill="1" applyBorder="1" applyAlignment="1">
      <alignment horizontal="center" vertical="center" wrapText="1"/>
    </xf>
    <xf numFmtId="9" fontId="0" fillId="34" borderId="14" xfId="0" applyNumberFormat="1" applyFill="1" applyBorder="1" applyAlignment="1">
      <alignment horizontal="center" wrapText="1"/>
    </xf>
    <xf numFmtId="9" fontId="0" fillId="34" borderId="15" xfId="0" applyNumberForma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69" fontId="39" fillId="34" borderId="16" xfId="0" applyNumberFormat="1" applyFont="1" applyFill="1" applyBorder="1" applyAlignment="1">
      <alignment horizontal="center" vertical="center" wrapText="1"/>
    </xf>
    <xf numFmtId="169" fontId="39" fillId="34" borderId="14" xfId="0" applyNumberFormat="1" applyFont="1" applyFill="1" applyBorder="1" applyAlignment="1">
      <alignment horizontal="center" vertical="center" wrapText="1"/>
    </xf>
    <xf numFmtId="169" fontId="39" fillId="34" borderId="15" xfId="0" applyNumberFormat="1" applyFont="1" applyFill="1" applyBorder="1" applyAlignment="1">
      <alignment horizontal="center" vertical="center" wrapText="1"/>
    </xf>
    <xf numFmtId="9" fontId="8" fillId="34" borderId="16" xfId="0" applyNumberFormat="1" applyFont="1" applyFill="1" applyBorder="1" applyAlignment="1">
      <alignment horizontal="center" vertical="center" wrapText="1"/>
    </xf>
    <xf numFmtId="9" fontId="39" fillId="34" borderId="14" xfId="0" applyNumberFormat="1" applyFont="1" applyFill="1" applyBorder="1" applyAlignment="1">
      <alignment horizontal="center" wrapText="1"/>
    </xf>
    <xf numFmtId="9" fontId="39" fillId="34" borderId="15" xfId="0" applyNumberFormat="1" applyFont="1" applyFill="1" applyBorder="1" applyAlignment="1">
      <alignment horizontal="center" wrapText="1"/>
    </xf>
    <xf numFmtId="169" fontId="8" fillId="34" borderId="16" xfId="59" applyNumberFormat="1" applyFont="1" applyFill="1" applyBorder="1" applyAlignment="1">
      <alignment horizontal="center" vertical="center" wrapText="1"/>
    </xf>
    <xf numFmtId="169" fontId="39" fillId="34" borderId="15" xfId="59" applyNumberFormat="1" applyFont="1" applyFill="1" applyBorder="1" applyAlignment="1">
      <alignment horizontal="center" vertical="center" wrapText="1"/>
    </xf>
    <xf numFmtId="169" fontId="8" fillId="30" borderId="16" xfId="0" applyNumberFormat="1" applyFont="1" applyFill="1" applyBorder="1" applyAlignment="1">
      <alignment horizontal="center" vertical="center" wrapText="1"/>
    </xf>
    <xf numFmtId="169" fontId="39" fillId="30" borderId="14" xfId="0" applyNumberFormat="1" applyFont="1" applyFill="1" applyBorder="1" applyAlignment="1">
      <alignment horizontal="center" vertical="center" wrapText="1"/>
    </xf>
    <xf numFmtId="169" fontId="39" fillId="30" borderId="15" xfId="0" applyNumberFormat="1" applyFont="1" applyFill="1" applyBorder="1" applyAlignment="1">
      <alignment horizontal="center" vertical="center" wrapText="1"/>
    </xf>
    <xf numFmtId="9" fontId="8" fillId="30" borderId="16" xfId="0" applyNumberFormat="1" applyFont="1" applyFill="1" applyBorder="1" applyAlignment="1">
      <alignment horizontal="center" vertical="center" wrapText="1"/>
    </xf>
    <xf numFmtId="9" fontId="8" fillId="30" borderId="14" xfId="0" applyNumberFormat="1" applyFont="1" applyFill="1" applyBorder="1" applyAlignment="1">
      <alignment horizontal="center" vertical="center" wrapText="1"/>
    </xf>
    <xf numFmtId="9" fontId="8" fillId="30" borderId="15" xfId="0" applyNumberFormat="1" applyFont="1" applyFill="1" applyBorder="1" applyAlignment="1">
      <alignment horizontal="center" vertical="center" wrapText="1"/>
    </xf>
    <xf numFmtId="169" fontId="8" fillId="30" borderId="15" xfId="0" applyNumberFormat="1" applyFont="1" applyFill="1" applyBorder="1" applyAlignment="1">
      <alignment horizontal="center" vertical="center" wrapText="1"/>
    </xf>
    <xf numFmtId="9" fontId="8" fillId="33" borderId="16" xfId="0" applyNumberFormat="1" applyFont="1" applyFill="1" applyBorder="1" applyAlignment="1">
      <alignment horizontal="center" vertical="center" wrapText="1"/>
    </xf>
    <xf numFmtId="9" fontId="8" fillId="33" borderId="14" xfId="0" applyNumberFormat="1" applyFont="1" applyFill="1" applyBorder="1" applyAlignment="1">
      <alignment horizontal="center" vertical="center" wrapText="1"/>
    </xf>
    <xf numFmtId="9" fontId="8" fillId="33" borderId="15" xfId="0" applyNumberFormat="1" applyFont="1" applyFill="1" applyBorder="1" applyAlignment="1">
      <alignment horizontal="center" vertical="center" wrapText="1"/>
    </xf>
    <xf numFmtId="169" fontId="39" fillId="33" borderId="16" xfId="0" applyNumberFormat="1" applyFont="1" applyFill="1" applyBorder="1" applyAlignment="1">
      <alignment horizontal="center" vertical="center" wrapText="1"/>
    </xf>
    <xf numFmtId="169" fontId="39" fillId="33" borderId="14" xfId="0" applyNumberFormat="1" applyFont="1" applyFill="1" applyBorder="1" applyAlignment="1">
      <alignment horizontal="center" vertical="center" wrapText="1"/>
    </xf>
    <xf numFmtId="169" fontId="39" fillId="33" borderId="15" xfId="0" applyNumberFormat="1" applyFont="1" applyFill="1" applyBorder="1" applyAlignment="1">
      <alignment horizontal="center" vertical="center" wrapText="1"/>
    </xf>
    <xf numFmtId="169" fontId="8" fillId="32" borderId="10" xfId="0" applyNumberFormat="1" applyFont="1" applyFill="1" applyBorder="1" applyAlignment="1">
      <alignment horizontal="center" vertical="center"/>
    </xf>
    <xf numFmtId="169" fontId="39" fillId="32" borderId="10" xfId="0" applyNumberFormat="1" applyFont="1" applyFill="1" applyBorder="1" applyAlignment="1">
      <alignment horizontal="center" vertical="center"/>
    </xf>
    <xf numFmtId="9" fontId="8" fillId="32" borderId="16" xfId="0" applyNumberFormat="1" applyFont="1" applyFill="1" applyBorder="1" applyAlignment="1">
      <alignment horizontal="center" vertical="center" wrapText="1"/>
    </xf>
    <xf numFmtId="9" fontId="8" fillId="32" borderId="14" xfId="0" applyNumberFormat="1" applyFont="1" applyFill="1" applyBorder="1" applyAlignment="1">
      <alignment horizontal="center" vertical="center" wrapText="1"/>
    </xf>
    <xf numFmtId="9" fontId="8" fillId="32" borderId="15" xfId="0" applyNumberFormat="1" applyFont="1" applyFill="1" applyBorder="1" applyAlignment="1">
      <alignment horizontal="center" vertical="center" wrapText="1"/>
    </xf>
    <xf numFmtId="169" fontId="8" fillId="32" borderId="16" xfId="0" applyNumberFormat="1" applyFont="1" applyFill="1" applyBorder="1" applyAlignment="1">
      <alignment horizontal="center" vertical="center" wrapText="1"/>
    </xf>
    <xf numFmtId="169" fontId="8" fillId="32" borderId="14" xfId="0" applyNumberFormat="1" applyFont="1" applyFill="1" applyBorder="1" applyAlignment="1">
      <alignment horizontal="center" vertical="center" wrapText="1"/>
    </xf>
    <xf numFmtId="169" fontId="8" fillId="32" borderId="15" xfId="0" applyNumberFormat="1" applyFont="1" applyFill="1" applyBorder="1" applyAlignment="1">
      <alignment horizontal="center" vertical="center" wrapText="1"/>
    </xf>
    <xf numFmtId="169" fontId="8" fillId="33" borderId="16" xfId="0" applyNumberFormat="1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169" fontId="5" fillId="35" borderId="16" xfId="0" applyNumberFormat="1" applyFont="1" applyFill="1" applyBorder="1" applyAlignment="1">
      <alignment horizontal="center" vertical="center"/>
    </xf>
    <xf numFmtId="169" fontId="5" fillId="35" borderId="14" xfId="0" applyNumberFormat="1" applyFont="1" applyFill="1" applyBorder="1" applyAlignment="1">
      <alignment horizontal="center" vertical="center"/>
    </xf>
    <xf numFmtId="169" fontId="5" fillId="13" borderId="16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/>
    </xf>
    <xf numFmtId="169" fontId="8" fillId="36" borderId="16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14" xfId="0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169" fontId="39" fillId="36" borderId="14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9" fontId="39" fillId="36" borderId="16" xfId="0" applyNumberFormat="1" applyFont="1" applyFill="1" applyBorder="1" applyAlignment="1">
      <alignment horizontal="center" vertical="center" wrapText="1"/>
    </xf>
    <xf numFmtId="169" fontId="39" fillId="36" borderId="15" xfId="0" applyNumberFormat="1" applyFont="1" applyFill="1" applyBorder="1" applyAlignment="1">
      <alignment horizontal="center" vertical="center" wrapText="1"/>
    </xf>
    <xf numFmtId="169" fontId="8" fillId="36" borderId="10" xfId="0" applyNumberFormat="1" applyFont="1" applyFill="1" applyBorder="1" applyAlignment="1">
      <alignment horizontal="center" vertical="center"/>
    </xf>
    <xf numFmtId="169" fontId="39" fillId="36" borderId="10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169" fontId="8" fillId="36" borderId="14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169" fontId="8" fillId="36" borderId="15" xfId="0" applyNumberFormat="1" applyFont="1" applyFill="1" applyBorder="1" applyAlignment="1">
      <alignment horizontal="center" vertical="center" wrapText="1"/>
    </xf>
    <xf numFmtId="169" fontId="8" fillId="36" borderId="16" xfId="0" applyNumberFormat="1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169" fontId="8" fillId="36" borderId="17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wrapText="1"/>
    </xf>
    <xf numFmtId="1" fontId="5" fillId="36" borderId="10" xfId="59" applyNumberFormat="1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wrapText="1"/>
    </xf>
    <xf numFmtId="9" fontId="5" fillId="36" borderId="10" xfId="0" applyNumberFormat="1" applyFont="1" applyFill="1" applyBorder="1" applyAlignment="1">
      <alignment horizontal="center" wrapText="1"/>
    </xf>
    <xf numFmtId="169" fontId="8" fillId="36" borderId="16" xfId="59" applyNumberFormat="1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169" fontId="39" fillId="36" borderId="15" xfId="59" applyNumberFormat="1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169" fontId="5" fillId="37" borderId="16" xfId="0" applyNumberFormat="1" applyFont="1" applyFill="1" applyBorder="1" applyAlignment="1">
      <alignment horizontal="center" vertical="center"/>
    </xf>
    <xf numFmtId="169" fontId="0" fillId="37" borderId="14" xfId="0" applyNumberFormat="1" applyFill="1" applyBorder="1" applyAlignment="1">
      <alignment horizontal="center" vertical="center"/>
    </xf>
    <xf numFmtId="169" fontId="0" fillId="37" borderId="15" xfId="0" applyNumberFormat="1" applyFill="1" applyBorder="1" applyAlignment="1">
      <alignment horizontal="center" vertical="center"/>
    </xf>
    <xf numFmtId="169" fontId="0" fillId="35" borderId="14" xfId="0" applyNumberFormat="1" applyFill="1" applyBorder="1" applyAlignment="1">
      <alignment horizontal="center" vertical="center"/>
    </xf>
    <xf numFmtId="169" fontId="0" fillId="35" borderId="15" xfId="0" applyNumberFormat="1" applyFill="1" applyBorder="1" applyAlignment="1">
      <alignment horizontal="center" vertical="center"/>
    </xf>
    <xf numFmtId="169" fontId="5" fillId="38" borderId="16" xfId="0" applyNumberFormat="1" applyFont="1" applyFill="1" applyBorder="1" applyAlignment="1">
      <alignment horizontal="center" vertical="center"/>
    </xf>
    <xf numFmtId="169" fontId="5" fillId="38" borderId="14" xfId="0" applyNumberFormat="1" applyFont="1" applyFill="1" applyBorder="1" applyAlignment="1">
      <alignment horizontal="center" vertical="center"/>
    </xf>
    <xf numFmtId="169" fontId="0" fillId="38" borderId="14" xfId="0" applyNumberFormat="1" applyFill="1" applyBorder="1" applyAlignment="1">
      <alignment horizontal="center" vertical="center"/>
    </xf>
    <xf numFmtId="169" fontId="0" fillId="38" borderId="15" xfId="0" applyNumberFormat="1" applyFill="1" applyBorder="1" applyAlignment="1">
      <alignment horizontal="center" vertical="center"/>
    </xf>
    <xf numFmtId="169" fontId="5" fillId="11" borderId="16" xfId="0" applyNumberFormat="1" applyFont="1" applyFill="1" applyBorder="1" applyAlignment="1">
      <alignment horizontal="center" vertical="center"/>
    </xf>
    <xf numFmtId="169" fontId="5" fillId="11" borderId="14" xfId="0" applyNumberFormat="1" applyFont="1" applyFill="1" applyBorder="1" applyAlignment="1">
      <alignment horizontal="center" vertical="center"/>
    </xf>
    <xf numFmtId="169" fontId="0" fillId="11" borderId="14" xfId="0" applyNumberFormat="1" applyFill="1" applyBorder="1" applyAlignment="1">
      <alignment horizontal="center" vertical="center"/>
    </xf>
    <xf numFmtId="169" fontId="0" fillId="11" borderId="15" xfId="0" applyNumberFormat="1" applyFill="1" applyBorder="1" applyAlignment="1">
      <alignment horizontal="center" vertical="center"/>
    </xf>
    <xf numFmtId="169" fontId="5" fillId="12" borderId="16" xfId="0" applyNumberFormat="1" applyFont="1" applyFill="1" applyBorder="1" applyAlignment="1">
      <alignment horizontal="center" vertical="center"/>
    </xf>
    <xf numFmtId="169" fontId="5" fillId="12" borderId="14" xfId="0" applyNumberFormat="1" applyFont="1" applyFill="1" applyBorder="1" applyAlignment="1">
      <alignment horizontal="center" vertical="center"/>
    </xf>
    <xf numFmtId="169" fontId="0" fillId="12" borderId="14" xfId="0" applyNumberFormat="1" applyFill="1" applyBorder="1" applyAlignment="1">
      <alignment horizontal="center" vertical="center"/>
    </xf>
    <xf numFmtId="169" fontId="0" fillId="12" borderId="15" xfId="0" applyNumberFormat="1" applyFill="1" applyBorder="1" applyAlignment="1">
      <alignment horizontal="center" vertical="center"/>
    </xf>
    <xf numFmtId="169" fontId="0" fillId="13" borderId="14" xfId="0" applyNumberFormat="1" applyFill="1" applyBorder="1" applyAlignment="1">
      <alignment horizontal="center" vertical="center"/>
    </xf>
    <xf numFmtId="169" fontId="0" fillId="13" borderId="15" xfId="0" applyNumberFormat="1" applyFill="1" applyBorder="1" applyAlignment="1">
      <alignment horizontal="center" vertical="center"/>
    </xf>
    <xf numFmtId="9" fontId="8" fillId="39" borderId="16" xfId="0" applyNumberFormat="1" applyFont="1" applyFill="1" applyBorder="1" applyAlignment="1">
      <alignment horizontal="center" vertical="center" wrapText="1"/>
    </xf>
    <xf numFmtId="9" fontId="8" fillId="39" borderId="14" xfId="0" applyNumberFormat="1" applyFont="1" applyFill="1" applyBorder="1" applyAlignment="1">
      <alignment horizontal="center" vertical="center" wrapText="1"/>
    </xf>
    <xf numFmtId="9" fontId="8" fillId="39" borderId="15" xfId="0" applyNumberFormat="1" applyFont="1" applyFill="1" applyBorder="1" applyAlignment="1">
      <alignment horizontal="center" vertical="center" wrapText="1"/>
    </xf>
    <xf numFmtId="9" fontId="39" fillId="39" borderId="14" xfId="0" applyNumberFormat="1" applyFont="1" applyFill="1" applyBorder="1" applyAlignment="1">
      <alignment horizontal="center" wrapText="1"/>
    </xf>
    <xf numFmtId="9" fontId="39" fillId="39" borderId="15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75" zoomScaleSheetLayoutView="75" zoomScalePageLayoutView="0" workbookViewId="0" topLeftCell="A48">
      <selection activeCell="J20" sqref="J20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3.00390625" style="0" customWidth="1"/>
    <col min="4" max="4" width="16.140625" style="0" customWidth="1"/>
    <col min="5" max="5" width="22.00390625" style="0" customWidth="1"/>
    <col min="6" max="6" width="52.7109375" style="0" customWidth="1"/>
    <col min="7" max="7" width="17.7109375" style="0" customWidth="1"/>
    <col min="8" max="8" width="16.57421875" style="0" customWidth="1"/>
    <col min="9" max="9" width="23.7109375" style="0" customWidth="1"/>
    <col min="10" max="10" width="23.421875" style="15" customWidth="1"/>
    <col min="11" max="11" width="31.28125" style="0" hidden="1" customWidth="1"/>
    <col min="12" max="12" width="21.7109375" style="0" customWidth="1"/>
    <col min="13" max="13" width="34.28125" style="0" customWidth="1"/>
    <col min="14" max="14" width="16.28125" style="0" customWidth="1"/>
    <col min="15" max="15" width="9.140625" style="15" customWidth="1"/>
    <col min="16" max="16" width="9.140625" style="21" customWidth="1"/>
  </cols>
  <sheetData>
    <row r="1" ht="15.75">
      <c r="M1" s="5"/>
    </row>
    <row r="2" ht="15.75" customHeight="1">
      <c r="M2" s="5"/>
    </row>
    <row r="3" ht="15.75">
      <c r="M3" s="5"/>
    </row>
    <row r="4" ht="15.75">
      <c r="M4" s="5"/>
    </row>
    <row r="5" ht="15.75">
      <c r="M5" s="5"/>
    </row>
    <row r="6" ht="15.75">
      <c r="M6" s="5"/>
    </row>
    <row r="7" ht="15.75">
      <c r="M7" s="5"/>
    </row>
    <row r="8" spans="5:13" ht="15.75">
      <c r="E8" s="95" t="s">
        <v>71</v>
      </c>
      <c r="F8" s="95"/>
      <c r="G8" s="95"/>
      <c r="H8" s="95"/>
      <c r="I8" s="95"/>
      <c r="J8" s="95"/>
      <c r="K8" s="95"/>
      <c r="M8" s="6"/>
    </row>
    <row r="9" spans="5:13" ht="15.75">
      <c r="E9" s="95"/>
      <c r="F9" s="95"/>
      <c r="G9" s="95"/>
      <c r="H9" s="95"/>
      <c r="I9" s="95"/>
      <c r="J9" s="95"/>
      <c r="K9" s="95"/>
      <c r="M9" s="6"/>
    </row>
    <row r="10" spans="5:11" ht="15">
      <c r="E10" s="95"/>
      <c r="F10" s="95"/>
      <c r="G10" s="95"/>
      <c r="H10" s="95"/>
      <c r="I10" s="95"/>
      <c r="J10" s="95"/>
      <c r="K10" s="95"/>
    </row>
    <row r="12" spans="1:15" ht="126">
      <c r="A12" s="1" t="s">
        <v>50</v>
      </c>
      <c r="B12" s="1" t="s">
        <v>0</v>
      </c>
      <c r="C12" s="1" t="s">
        <v>4</v>
      </c>
      <c r="D12" s="1" t="s">
        <v>5</v>
      </c>
      <c r="E12" s="1" t="s">
        <v>1</v>
      </c>
      <c r="F12" s="2" t="s">
        <v>14</v>
      </c>
      <c r="G12" s="3" t="s">
        <v>11</v>
      </c>
      <c r="H12" s="3" t="s">
        <v>6</v>
      </c>
      <c r="I12" s="3" t="s">
        <v>49</v>
      </c>
      <c r="J12" s="16" t="s">
        <v>7</v>
      </c>
      <c r="K12" s="3" t="s">
        <v>8</v>
      </c>
      <c r="L12" s="3" t="s">
        <v>8</v>
      </c>
      <c r="M12" s="3" t="s">
        <v>9</v>
      </c>
      <c r="N12" s="3" t="s">
        <v>10</v>
      </c>
      <c r="O12" s="16" t="s">
        <v>12</v>
      </c>
    </row>
    <row r="13" spans="1:15" ht="81" customHeight="1">
      <c r="A13" s="96"/>
      <c r="B13" s="96" t="s">
        <v>15</v>
      </c>
      <c r="C13" s="96" t="s">
        <v>34</v>
      </c>
      <c r="D13" s="99" t="s">
        <v>13</v>
      </c>
      <c r="E13" s="26" t="s">
        <v>2</v>
      </c>
      <c r="F13" s="27" t="s">
        <v>16</v>
      </c>
      <c r="G13" s="28" t="s">
        <v>20</v>
      </c>
      <c r="H13" s="29">
        <v>100</v>
      </c>
      <c r="I13" s="29">
        <v>100</v>
      </c>
      <c r="J13" s="30">
        <v>1</v>
      </c>
      <c r="K13" s="101">
        <f>(J13+J14+J15+J16+J18)/5</f>
        <v>0.906</v>
      </c>
      <c r="L13" s="102"/>
      <c r="M13" s="28"/>
      <c r="N13" s="26" t="s">
        <v>65</v>
      </c>
      <c r="O13" s="101">
        <f>(K13+K19)/2</f>
        <v>0.6178148148148148</v>
      </c>
    </row>
    <row r="14" spans="1:15" ht="68.25" customHeight="1">
      <c r="A14" s="97"/>
      <c r="B14" s="98"/>
      <c r="C14" s="98"/>
      <c r="D14" s="100"/>
      <c r="E14" s="26" t="s">
        <v>2</v>
      </c>
      <c r="F14" s="27" t="s">
        <v>17</v>
      </c>
      <c r="G14" s="28" t="s">
        <v>21</v>
      </c>
      <c r="H14" s="29">
        <v>0</v>
      </c>
      <c r="I14" s="29">
        <v>0</v>
      </c>
      <c r="J14" s="30">
        <v>1</v>
      </c>
      <c r="K14" s="97"/>
      <c r="L14" s="103"/>
      <c r="M14" s="26"/>
      <c r="N14" s="26" t="s">
        <v>66</v>
      </c>
      <c r="O14" s="106"/>
    </row>
    <row r="15" spans="1:15" ht="66" customHeight="1">
      <c r="A15" s="97"/>
      <c r="B15" s="98"/>
      <c r="C15" s="98"/>
      <c r="D15" s="100"/>
      <c r="E15" s="26" t="s">
        <v>2</v>
      </c>
      <c r="F15" s="27" t="s">
        <v>18</v>
      </c>
      <c r="G15" s="28" t="s">
        <v>20</v>
      </c>
      <c r="H15" s="29" t="s">
        <v>23</v>
      </c>
      <c r="I15" s="29">
        <v>90</v>
      </c>
      <c r="J15" s="30">
        <v>1</v>
      </c>
      <c r="K15" s="97"/>
      <c r="L15" s="103"/>
      <c r="M15" s="28"/>
      <c r="N15" s="26" t="s">
        <v>67</v>
      </c>
      <c r="O15" s="106"/>
    </row>
    <row r="16" spans="1:15" ht="51" customHeight="1">
      <c r="A16" s="97"/>
      <c r="B16" s="98"/>
      <c r="C16" s="98"/>
      <c r="D16" s="100"/>
      <c r="E16" s="26" t="s">
        <v>2</v>
      </c>
      <c r="F16" s="27" t="s">
        <v>19</v>
      </c>
      <c r="G16" s="28" t="s">
        <v>20</v>
      </c>
      <c r="H16" s="29" t="s">
        <v>23</v>
      </c>
      <c r="I16" s="29">
        <v>90</v>
      </c>
      <c r="J16" s="30">
        <v>1</v>
      </c>
      <c r="K16" s="97"/>
      <c r="L16" s="104"/>
      <c r="M16" s="28"/>
      <c r="N16" s="26" t="s">
        <v>68</v>
      </c>
      <c r="O16" s="106"/>
    </row>
    <row r="17" spans="1:15" ht="167.25" customHeight="1">
      <c r="A17" s="97"/>
      <c r="B17" s="98"/>
      <c r="C17" s="98"/>
      <c r="D17" s="100"/>
      <c r="E17" s="26" t="s">
        <v>2</v>
      </c>
      <c r="F17" s="27" t="s">
        <v>70</v>
      </c>
      <c r="G17" s="28" t="s">
        <v>20</v>
      </c>
      <c r="H17" s="29" t="s">
        <v>77</v>
      </c>
      <c r="I17" s="29">
        <v>60</v>
      </c>
      <c r="J17" s="30">
        <v>1</v>
      </c>
      <c r="K17" s="97"/>
      <c r="L17" s="104"/>
      <c r="M17" s="28"/>
      <c r="N17" s="26"/>
      <c r="O17" s="106"/>
    </row>
    <row r="18" spans="1:15" ht="59.25" customHeight="1">
      <c r="A18" s="97"/>
      <c r="B18" s="98"/>
      <c r="C18" s="98"/>
      <c r="D18" s="100"/>
      <c r="E18" s="26" t="s">
        <v>2</v>
      </c>
      <c r="F18" s="27" t="s">
        <v>78</v>
      </c>
      <c r="G18" s="28" t="s">
        <v>20</v>
      </c>
      <c r="H18" s="29" t="s">
        <v>75</v>
      </c>
      <c r="I18" s="29">
        <v>50</v>
      </c>
      <c r="J18" s="30">
        <v>0.53</v>
      </c>
      <c r="K18" s="97"/>
      <c r="L18" s="104"/>
      <c r="M18" s="28"/>
      <c r="N18" s="28" t="s">
        <v>27</v>
      </c>
      <c r="O18" s="106"/>
    </row>
    <row r="19" spans="1:15" ht="108.75" customHeight="1">
      <c r="A19" s="31" t="s">
        <v>51</v>
      </c>
      <c r="B19" s="98"/>
      <c r="C19" s="98"/>
      <c r="D19" s="100"/>
      <c r="E19" s="26" t="s">
        <v>3</v>
      </c>
      <c r="F19" s="27" t="s">
        <v>37</v>
      </c>
      <c r="G19" s="28" t="s">
        <v>22</v>
      </c>
      <c r="H19" s="29">
        <v>18</v>
      </c>
      <c r="I19" s="32">
        <v>7</v>
      </c>
      <c r="J19" s="30">
        <f>(I19/H19)*100%</f>
        <v>0.3888888888888889</v>
      </c>
      <c r="K19" s="108">
        <f>(J19+J20+J21)/3</f>
        <v>0.32962962962962966</v>
      </c>
      <c r="L19" s="104"/>
      <c r="M19" s="26"/>
      <c r="N19" s="26" t="s">
        <v>28</v>
      </c>
      <c r="O19" s="106"/>
    </row>
    <row r="20" spans="1:15" ht="96" customHeight="1">
      <c r="A20" s="31" t="s">
        <v>52</v>
      </c>
      <c r="B20" s="98"/>
      <c r="C20" s="98"/>
      <c r="D20" s="100"/>
      <c r="E20" s="26" t="s">
        <v>3</v>
      </c>
      <c r="F20" s="27" t="s">
        <v>38</v>
      </c>
      <c r="G20" s="28" t="s">
        <v>22</v>
      </c>
      <c r="H20" s="29">
        <v>45</v>
      </c>
      <c r="I20" s="32">
        <v>27</v>
      </c>
      <c r="J20" s="30">
        <f>(I20/H20)*100%</f>
        <v>0.6</v>
      </c>
      <c r="K20" s="108"/>
      <c r="L20" s="104"/>
      <c r="M20" s="26"/>
      <c r="N20" s="26" t="s">
        <v>28</v>
      </c>
      <c r="O20" s="106"/>
    </row>
    <row r="21" spans="1:15" ht="57.75" customHeight="1">
      <c r="A21" s="31" t="s">
        <v>53</v>
      </c>
      <c r="B21" s="98"/>
      <c r="C21" s="98"/>
      <c r="D21" s="100"/>
      <c r="E21" s="26" t="s">
        <v>3</v>
      </c>
      <c r="F21" s="27" t="s">
        <v>39</v>
      </c>
      <c r="G21" s="28" t="s">
        <v>22</v>
      </c>
      <c r="H21" s="29">
        <v>7</v>
      </c>
      <c r="I21" s="32">
        <v>0</v>
      </c>
      <c r="J21" s="30">
        <f>(I21/H21)*100%</f>
        <v>0</v>
      </c>
      <c r="K21" s="109"/>
      <c r="L21" s="105"/>
      <c r="M21" s="26"/>
      <c r="N21" s="26" t="s">
        <v>28</v>
      </c>
      <c r="O21" s="107"/>
    </row>
    <row r="22" spans="1:15" ht="77.25" customHeight="1">
      <c r="A22" s="110"/>
      <c r="B22" s="110" t="s">
        <v>15</v>
      </c>
      <c r="C22" s="110" t="s">
        <v>33</v>
      </c>
      <c r="D22" s="114" t="s">
        <v>13</v>
      </c>
      <c r="E22" s="33" t="s">
        <v>2</v>
      </c>
      <c r="F22" s="34" t="s">
        <v>16</v>
      </c>
      <c r="G22" s="35" t="s">
        <v>20</v>
      </c>
      <c r="H22" s="36" t="s">
        <v>29</v>
      </c>
      <c r="I22" s="36">
        <v>23</v>
      </c>
      <c r="J22" s="37">
        <v>1</v>
      </c>
      <c r="K22" s="117">
        <f>(J22+J23+J24+J25)/4</f>
        <v>1</v>
      </c>
      <c r="L22" s="119"/>
      <c r="M22" s="35"/>
      <c r="N22" s="33" t="s">
        <v>24</v>
      </c>
      <c r="O22" s="92">
        <f>(K22+K28)/2</f>
        <v>0.6852940526968546</v>
      </c>
    </row>
    <row r="23" spans="1:15" ht="45.75" customHeight="1">
      <c r="A23" s="111"/>
      <c r="B23" s="112"/>
      <c r="C23" s="112"/>
      <c r="D23" s="115"/>
      <c r="E23" s="33" t="s">
        <v>2</v>
      </c>
      <c r="F23" s="34" t="s">
        <v>17</v>
      </c>
      <c r="G23" s="35" t="s">
        <v>21</v>
      </c>
      <c r="H23" s="36">
        <v>0</v>
      </c>
      <c r="I23" s="36">
        <v>0</v>
      </c>
      <c r="J23" s="37">
        <v>1</v>
      </c>
      <c r="K23" s="118"/>
      <c r="L23" s="120"/>
      <c r="M23" s="35"/>
      <c r="N23" s="35" t="s">
        <v>31</v>
      </c>
      <c r="O23" s="93"/>
    </row>
    <row r="24" spans="1:15" ht="32.25" customHeight="1">
      <c r="A24" s="111"/>
      <c r="B24" s="112"/>
      <c r="C24" s="112"/>
      <c r="D24" s="115"/>
      <c r="E24" s="33" t="s">
        <v>2</v>
      </c>
      <c r="F24" s="34" t="s">
        <v>18</v>
      </c>
      <c r="G24" s="35" t="s">
        <v>20</v>
      </c>
      <c r="H24" s="36" t="s">
        <v>23</v>
      </c>
      <c r="I24" s="36">
        <v>90</v>
      </c>
      <c r="J24" s="37">
        <v>1</v>
      </c>
      <c r="K24" s="118"/>
      <c r="L24" s="121"/>
      <c r="M24" s="35"/>
      <c r="N24" s="33" t="s">
        <v>25</v>
      </c>
      <c r="O24" s="93"/>
    </row>
    <row r="25" spans="1:15" ht="45">
      <c r="A25" s="111"/>
      <c r="B25" s="112"/>
      <c r="C25" s="112"/>
      <c r="D25" s="115"/>
      <c r="E25" s="33" t="s">
        <v>2</v>
      </c>
      <c r="F25" s="34" t="s">
        <v>19</v>
      </c>
      <c r="G25" s="35" t="s">
        <v>20</v>
      </c>
      <c r="H25" s="36" t="s">
        <v>23</v>
      </c>
      <c r="I25" s="36">
        <v>90</v>
      </c>
      <c r="J25" s="37">
        <v>1</v>
      </c>
      <c r="K25" s="118"/>
      <c r="L25" s="119"/>
      <c r="M25" s="35"/>
      <c r="N25" s="33" t="s">
        <v>26</v>
      </c>
      <c r="O25" s="93"/>
    </row>
    <row r="26" spans="1:15" ht="119.25" customHeight="1">
      <c r="A26" s="25"/>
      <c r="B26" s="112"/>
      <c r="C26" s="112"/>
      <c r="D26" s="115"/>
      <c r="E26" s="33" t="s">
        <v>2</v>
      </c>
      <c r="F26" s="34" t="s">
        <v>70</v>
      </c>
      <c r="G26" s="35" t="s">
        <v>20</v>
      </c>
      <c r="H26" s="36" t="s">
        <v>77</v>
      </c>
      <c r="I26" s="36">
        <v>60</v>
      </c>
      <c r="J26" s="37">
        <v>1</v>
      </c>
      <c r="K26" s="118"/>
      <c r="L26" s="120"/>
      <c r="M26" s="35"/>
      <c r="N26" s="33" t="s">
        <v>27</v>
      </c>
      <c r="O26" s="93"/>
    </row>
    <row r="27" spans="1:15" ht="56.25" customHeight="1">
      <c r="A27" s="38"/>
      <c r="B27" s="112"/>
      <c r="C27" s="112"/>
      <c r="D27" s="115"/>
      <c r="E27" s="33" t="s">
        <v>2</v>
      </c>
      <c r="F27" s="34" t="s">
        <v>78</v>
      </c>
      <c r="G27" s="35" t="s">
        <v>20</v>
      </c>
      <c r="H27" s="36" t="s">
        <v>75</v>
      </c>
      <c r="I27" s="36">
        <v>42</v>
      </c>
      <c r="J27" s="37">
        <v>1</v>
      </c>
      <c r="K27" s="118"/>
      <c r="L27" s="120"/>
      <c r="M27" s="35"/>
      <c r="N27" s="35" t="s">
        <v>27</v>
      </c>
      <c r="O27" s="93"/>
    </row>
    <row r="28" spans="1:15" ht="86.25" customHeight="1">
      <c r="A28" s="38" t="s">
        <v>56</v>
      </c>
      <c r="B28" s="112"/>
      <c r="C28" s="112"/>
      <c r="D28" s="115"/>
      <c r="E28" s="33" t="s">
        <v>3</v>
      </c>
      <c r="F28" s="34" t="s">
        <v>38</v>
      </c>
      <c r="G28" s="35" t="s">
        <v>22</v>
      </c>
      <c r="H28" s="36">
        <v>517</v>
      </c>
      <c r="I28" s="39">
        <v>136</v>
      </c>
      <c r="J28" s="37">
        <f>I28/H28*100%</f>
        <v>0.26305609284332687</v>
      </c>
      <c r="K28" s="92">
        <f>(J28+J29+J30+J31+J32+J33+J34)/7</f>
        <v>0.3705881053937092</v>
      </c>
      <c r="L28" s="120"/>
      <c r="M28" s="33"/>
      <c r="N28" s="35" t="s">
        <v>47</v>
      </c>
      <c r="O28" s="93"/>
    </row>
    <row r="29" spans="1:15" ht="91.5" customHeight="1">
      <c r="A29" s="38" t="s">
        <v>54</v>
      </c>
      <c r="B29" s="112"/>
      <c r="C29" s="112"/>
      <c r="D29" s="115"/>
      <c r="E29" s="33" t="s">
        <v>3</v>
      </c>
      <c r="F29" s="34" t="s">
        <v>40</v>
      </c>
      <c r="G29" s="35" t="s">
        <v>22</v>
      </c>
      <c r="H29" s="36">
        <v>124</v>
      </c>
      <c r="I29" s="39">
        <v>67</v>
      </c>
      <c r="J29" s="37">
        <f aca="true" t="shared" si="0" ref="J29:J34">(I29/H29)*100%</f>
        <v>0.5403225806451613</v>
      </c>
      <c r="K29" s="93"/>
      <c r="L29" s="120"/>
      <c r="M29" s="33"/>
      <c r="N29" s="35" t="s">
        <v>47</v>
      </c>
      <c r="O29" s="93"/>
    </row>
    <row r="30" spans="1:15" ht="83.25" customHeight="1">
      <c r="A30" s="38" t="s">
        <v>55</v>
      </c>
      <c r="B30" s="112"/>
      <c r="C30" s="112"/>
      <c r="D30" s="115"/>
      <c r="E30" s="33" t="s">
        <v>3</v>
      </c>
      <c r="F30" s="34" t="s">
        <v>41</v>
      </c>
      <c r="G30" s="35" t="s">
        <v>22</v>
      </c>
      <c r="H30" s="36">
        <v>37</v>
      </c>
      <c r="I30" s="39">
        <v>25</v>
      </c>
      <c r="J30" s="37">
        <f t="shared" si="0"/>
        <v>0.6756756756756757</v>
      </c>
      <c r="K30" s="93"/>
      <c r="L30" s="120"/>
      <c r="M30" s="33"/>
      <c r="N30" s="33" t="s">
        <v>47</v>
      </c>
      <c r="O30" s="93"/>
    </row>
    <row r="31" spans="1:15" ht="62.25" customHeight="1">
      <c r="A31" s="38" t="s">
        <v>57</v>
      </c>
      <c r="B31" s="112"/>
      <c r="C31" s="112"/>
      <c r="D31" s="115"/>
      <c r="E31" s="33" t="s">
        <v>3</v>
      </c>
      <c r="F31" s="34" t="s">
        <v>42</v>
      </c>
      <c r="G31" s="35" t="s">
        <v>22</v>
      </c>
      <c r="H31" s="36">
        <v>200</v>
      </c>
      <c r="I31" s="39">
        <v>40</v>
      </c>
      <c r="J31" s="37">
        <f t="shared" si="0"/>
        <v>0.2</v>
      </c>
      <c r="K31" s="93"/>
      <c r="L31" s="120"/>
      <c r="M31" s="33"/>
      <c r="N31" s="33" t="s">
        <v>47</v>
      </c>
      <c r="O31" s="93"/>
    </row>
    <row r="32" spans="1:15" ht="81.75" customHeight="1">
      <c r="A32" s="38" t="s">
        <v>58</v>
      </c>
      <c r="B32" s="112"/>
      <c r="C32" s="112"/>
      <c r="D32" s="115"/>
      <c r="E32" s="33" t="s">
        <v>3</v>
      </c>
      <c r="F32" s="34" t="s">
        <v>43</v>
      </c>
      <c r="G32" s="35" t="s">
        <v>22</v>
      </c>
      <c r="H32" s="36">
        <v>510</v>
      </c>
      <c r="I32" s="39">
        <v>95</v>
      </c>
      <c r="J32" s="37">
        <f t="shared" si="0"/>
        <v>0.18627450980392157</v>
      </c>
      <c r="K32" s="93"/>
      <c r="L32" s="120"/>
      <c r="M32" s="33"/>
      <c r="N32" s="33" t="s">
        <v>47</v>
      </c>
      <c r="O32" s="93"/>
    </row>
    <row r="33" spans="1:15" ht="61.5" customHeight="1">
      <c r="A33" s="38" t="s">
        <v>59</v>
      </c>
      <c r="B33" s="112"/>
      <c r="C33" s="112"/>
      <c r="D33" s="115"/>
      <c r="E33" s="33" t="s">
        <v>3</v>
      </c>
      <c r="F33" s="34" t="s">
        <v>44</v>
      </c>
      <c r="G33" s="35" t="s">
        <v>22</v>
      </c>
      <c r="H33" s="36">
        <v>165</v>
      </c>
      <c r="I33" s="39">
        <v>79</v>
      </c>
      <c r="J33" s="37">
        <f t="shared" si="0"/>
        <v>0.47878787878787876</v>
      </c>
      <c r="K33" s="93"/>
      <c r="L33" s="120"/>
      <c r="M33" s="33"/>
      <c r="N33" s="33" t="s">
        <v>47</v>
      </c>
      <c r="O33" s="93"/>
    </row>
    <row r="34" spans="1:15" ht="78" customHeight="1">
      <c r="A34" s="40" t="s">
        <v>60</v>
      </c>
      <c r="B34" s="113"/>
      <c r="C34" s="113"/>
      <c r="D34" s="116"/>
      <c r="E34" s="33" t="s">
        <v>3</v>
      </c>
      <c r="F34" s="34" t="s">
        <v>45</v>
      </c>
      <c r="G34" s="35" t="s">
        <v>22</v>
      </c>
      <c r="H34" s="36">
        <v>4</v>
      </c>
      <c r="I34" s="39">
        <v>1</v>
      </c>
      <c r="J34" s="37">
        <f t="shared" si="0"/>
        <v>0.25</v>
      </c>
      <c r="K34" s="94"/>
      <c r="L34" s="121"/>
      <c r="M34" s="35"/>
      <c r="N34" s="33" t="s">
        <v>47</v>
      </c>
      <c r="O34" s="94"/>
    </row>
    <row r="35" spans="1:15" ht="73.5" customHeight="1">
      <c r="A35" s="41"/>
      <c r="B35" s="122" t="s">
        <v>15</v>
      </c>
      <c r="C35" s="123" t="s">
        <v>35</v>
      </c>
      <c r="D35" s="125" t="s">
        <v>13</v>
      </c>
      <c r="E35" s="42" t="s">
        <v>2</v>
      </c>
      <c r="F35" s="43" t="s">
        <v>16</v>
      </c>
      <c r="G35" s="44" t="s">
        <v>20</v>
      </c>
      <c r="H35" s="43">
        <v>100</v>
      </c>
      <c r="I35" s="43">
        <v>100</v>
      </c>
      <c r="J35" s="45">
        <v>1</v>
      </c>
      <c r="K35" s="127">
        <f>(J35+J36+J40)/3</f>
        <v>0.8066666666666666</v>
      </c>
      <c r="L35" s="130"/>
      <c r="M35" s="44"/>
      <c r="N35" s="42" t="s">
        <v>24</v>
      </c>
      <c r="O35" s="133">
        <f>(K35+K41)/2</f>
        <v>0.8616666666666667</v>
      </c>
    </row>
    <row r="36" spans="1:15" ht="50.25" customHeight="1">
      <c r="A36" s="46"/>
      <c r="B36" s="122"/>
      <c r="C36" s="124"/>
      <c r="D36" s="126"/>
      <c r="E36" s="42" t="s">
        <v>2</v>
      </c>
      <c r="F36" s="43" t="s">
        <v>18</v>
      </c>
      <c r="G36" s="44" t="s">
        <v>20</v>
      </c>
      <c r="H36" s="43" t="s">
        <v>23</v>
      </c>
      <c r="I36" s="43">
        <v>90</v>
      </c>
      <c r="J36" s="45">
        <v>1</v>
      </c>
      <c r="K36" s="128"/>
      <c r="L36" s="131"/>
      <c r="M36" s="44"/>
      <c r="N36" s="42" t="s">
        <v>30</v>
      </c>
      <c r="O36" s="133"/>
    </row>
    <row r="37" spans="1:15" ht="50.25" customHeight="1">
      <c r="A37" s="46"/>
      <c r="B37" s="122"/>
      <c r="C37" s="124"/>
      <c r="D37" s="126"/>
      <c r="E37" s="42" t="s">
        <v>2</v>
      </c>
      <c r="F37" s="43" t="s">
        <v>19</v>
      </c>
      <c r="G37" s="44" t="s">
        <v>20</v>
      </c>
      <c r="H37" s="43" t="s">
        <v>23</v>
      </c>
      <c r="I37" s="43">
        <v>90</v>
      </c>
      <c r="J37" s="45">
        <v>1</v>
      </c>
      <c r="K37" s="128"/>
      <c r="L37" s="131"/>
      <c r="M37" s="44"/>
      <c r="N37" s="42"/>
      <c r="O37" s="133"/>
    </row>
    <row r="38" spans="1:15" ht="163.5" customHeight="1">
      <c r="A38" s="46"/>
      <c r="B38" s="122"/>
      <c r="C38" s="124"/>
      <c r="D38" s="126"/>
      <c r="E38" s="42" t="s">
        <v>2</v>
      </c>
      <c r="F38" s="43" t="s">
        <v>76</v>
      </c>
      <c r="G38" s="44" t="s">
        <v>20</v>
      </c>
      <c r="H38" s="43" t="s">
        <v>77</v>
      </c>
      <c r="I38" s="43">
        <v>60</v>
      </c>
      <c r="J38" s="45">
        <v>1</v>
      </c>
      <c r="K38" s="128"/>
      <c r="L38" s="131"/>
      <c r="M38" s="44"/>
      <c r="N38" s="42"/>
      <c r="O38" s="133"/>
    </row>
    <row r="39" spans="1:15" ht="58.5" customHeight="1">
      <c r="A39" s="46"/>
      <c r="B39" s="122"/>
      <c r="C39" s="124"/>
      <c r="D39" s="126"/>
      <c r="E39" s="42" t="s">
        <v>2</v>
      </c>
      <c r="F39" s="43" t="s">
        <v>73</v>
      </c>
      <c r="G39" s="44" t="s">
        <v>21</v>
      </c>
      <c r="H39" s="43">
        <v>0</v>
      </c>
      <c r="I39" s="43">
        <v>0</v>
      </c>
      <c r="J39" s="45">
        <v>1</v>
      </c>
      <c r="K39" s="128"/>
      <c r="L39" s="131"/>
      <c r="M39" s="44"/>
      <c r="N39" s="42"/>
      <c r="O39" s="133"/>
    </row>
    <row r="40" spans="1:15" ht="44.25" customHeight="1">
      <c r="A40" s="46"/>
      <c r="B40" s="122"/>
      <c r="C40" s="124"/>
      <c r="D40" s="126"/>
      <c r="E40" s="42" t="s">
        <v>2</v>
      </c>
      <c r="F40" s="43" t="s">
        <v>74</v>
      </c>
      <c r="G40" s="44" t="s">
        <v>20</v>
      </c>
      <c r="H40" s="43" t="s">
        <v>75</v>
      </c>
      <c r="I40" s="43">
        <v>40</v>
      </c>
      <c r="J40" s="45">
        <v>0.42</v>
      </c>
      <c r="K40" s="129"/>
      <c r="L40" s="132"/>
      <c r="M40" s="44"/>
      <c r="N40" s="47" t="s">
        <v>26</v>
      </c>
      <c r="O40" s="133"/>
    </row>
    <row r="41" spans="1:15" ht="85.5" customHeight="1">
      <c r="A41" s="46" t="s">
        <v>61</v>
      </c>
      <c r="B41" s="122"/>
      <c r="C41" s="124"/>
      <c r="D41" s="126"/>
      <c r="E41" s="42" t="s">
        <v>3</v>
      </c>
      <c r="F41" s="43" t="s">
        <v>38</v>
      </c>
      <c r="G41" s="44" t="s">
        <v>22</v>
      </c>
      <c r="H41" s="43">
        <v>60</v>
      </c>
      <c r="I41" s="48">
        <v>50</v>
      </c>
      <c r="J41" s="45">
        <f>(I41/H41)*100%</f>
        <v>0.8333333333333334</v>
      </c>
      <c r="K41" s="127">
        <f>(J41+J42)/2</f>
        <v>0.9166666666666667</v>
      </c>
      <c r="L41" s="49"/>
      <c r="M41" s="42"/>
      <c r="N41" s="47" t="s">
        <v>69</v>
      </c>
      <c r="O41" s="133"/>
    </row>
    <row r="42" spans="1:15" ht="173.25" customHeight="1">
      <c r="A42" s="50" t="s">
        <v>62</v>
      </c>
      <c r="B42" s="122"/>
      <c r="C42" s="124"/>
      <c r="D42" s="126"/>
      <c r="E42" s="42" t="s">
        <v>3</v>
      </c>
      <c r="F42" s="43" t="s">
        <v>46</v>
      </c>
      <c r="G42" s="44" t="s">
        <v>22</v>
      </c>
      <c r="H42" s="43">
        <v>10</v>
      </c>
      <c r="I42" s="48">
        <v>10</v>
      </c>
      <c r="J42" s="45">
        <f>(I42/H42)*100%</f>
        <v>1</v>
      </c>
      <c r="K42" s="134"/>
      <c r="L42" s="51"/>
      <c r="M42" s="42"/>
      <c r="N42" s="42" t="s">
        <v>48</v>
      </c>
      <c r="O42" s="133"/>
    </row>
    <row r="43" spans="1:15" ht="78.75" customHeight="1">
      <c r="A43" s="135"/>
      <c r="B43" s="135" t="s">
        <v>15</v>
      </c>
      <c r="C43" s="135" t="s">
        <v>36</v>
      </c>
      <c r="D43" s="135" t="s">
        <v>13</v>
      </c>
      <c r="E43" s="52" t="s">
        <v>2</v>
      </c>
      <c r="F43" s="53" t="s">
        <v>16</v>
      </c>
      <c r="G43" s="54" t="s">
        <v>20</v>
      </c>
      <c r="H43" s="55">
        <v>100</v>
      </c>
      <c r="I43" s="55">
        <v>100</v>
      </c>
      <c r="J43" s="56">
        <f>(I43/H43)*100%</f>
        <v>1</v>
      </c>
      <c r="K43" s="140">
        <f>(J44+J48)/2</f>
        <v>0.71</v>
      </c>
      <c r="L43" s="57"/>
      <c r="M43" s="54"/>
      <c r="N43" s="52" t="s">
        <v>65</v>
      </c>
      <c r="O43" s="141">
        <f>(K43+K49)/2</f>
        <v>0.6942857142857143</v>
      </c>
    </row>
    <row r="44" spans="1:15" ht="48.75" customHeight="1">
      <c r="A44" s="136"/>
      <c r="B44" s="136"/>
      <c r="C44" s="136"/>
      <c r="D44" s="136"/>
      <c r="E44" s="52" t="s">
        <v>2</v>
      </c>
      <c r="F44" s="53" t="s">
        <v>18</v>
      </c>
      <c r="G44" s="54" t="s">
        <v>20</v>
      </c>
      <c r="H44" s="53" t="s">
        <v>23</v>
      </c>
      <c r="I44" s="53">
        <v>90</v>
      </c>
      <c r="J44" s="56">
        <v>1</v>
      </c>
      <c r="K44" s="136"/>
      <c r="L44" s="144"/>
      <c r="M44" s="53"/>
      <c r="N44" s="52" t="s">
        <v>67</v>
      </c>
      <c r="O44" s="142"/>
    </row>
    <row r="45" spans="1:15" ht="48.75" customHeight="1">
      <c r="A45" s="136"/>
      <c r="B45" s="136"/>
      <c r="C45" s="136"/>
      <c r="D45" s="136"/>
      <c r="E45" s="52" t="s">
        <v>2</v>
      </c>
      <c r="F45" s="53" t="s">
        <v>72</v>
      </c>
      <c r="G45" s="54" t="s">
        <v>20</v>
      </c>
      <c r="H45" s="53" t="s">
        <v>23</v>
      </c>
      <c r="I45" s="53">
        <v>90</v>
      </c>
      <c r="J45" s="56">
        <v>1</v>
      </c>
      <c r="K45" s="136"/>
      <c r="L45" s="144"/>
      <c r="M45" s="53"/>
      <c r="N45" s="52"/>
      <c r="O45" s="142"/>
    </row>
    <row r="46" spans="1:15" ht="48.75" customHeight="1">
      <c r="A46" s="136"/>
      <c r="B46" s="136"/>
      <c r="C46" s="136"/>
      <c r="D46" s="136"/>
      <c r="E46" s="52" t="s">
        <v>2</v>
      </c>
      <c r="F46" s="53" t="s">
        <v>73</v>
      </c>
      <c r="G46" s="54" t="s">
        <v>21</v>
      </c>
      <c r="H46" s="53">
        <v>0</v>
      </c>
      <c r="I46" s="53">
        <v>0</v>
      </c>
      <c r="J46" s="56">
        <v>1</v>
      </c>
      <c r="K46" s="136"/>
      <c r="L46" s="144"/>
      <c r="M46" s="53"/>
      <c r="N46" s="52"/>
      <c r="O46" s="142"/>
    </row>
    <row r="47" spans="1:15" ht="157.5" customHeight="1">
      <c r="A47" s="136"/>
      <c r="B47" s="136"/>
      <c r="C47" s="136"/>
      <c r="D47" s="136"/>
      <c r="E47" s="52" t="s">
        <v>2</v>
      </c>
      <c r="F47" s="53" t="s">
        <v>76</v>
      </c>
      <c r="G47" s="54" t="s">
        <v>20</v>
      </c>
      <c r="H47" s="53" t="s">
        <v>77</v>
      </c>
      <c r="I47" s="53">
        <v>60</v>
      </c>
      <c r="J47" s="56">
        <v>1</v>
      </c>
      <c r="K47" s="136"/>
      <c r="L47" s="144"/>
      <c r="M47" s="53"/>
      <c r="N47" s="52"/>
      <c r="O47" s="142"/>
    </row>
    <row r="48" spans="1:15" ht="87" customHeight="1">
      <c r="A48" s="136"/>
      <c r="B48" s="136"/>
      <c r="C48" s="136"/>
      <c r="D48" s="136"/>
      <c r="E48" s="52" t="s">
        <v>2</v>
      </c>
      <c r="F48" s="53" t="s">
        <v>74</v>
      </c>
      <c r="G48" s="54" t="s">
        <v>20</v>
      </c>
      <c r="H48" s="53" t="s">
        <v>75</v>
      </c>
      <c r="I48" s="53">
        <v>40</v>
      </c>
      <c r="J48" s="56">
        <v>0.42</v>
      </c>
      <c r="K48" s="139"/>
      <c r="L48" s="145"/>
      <c r="M48" s="52"/>
      <c r="N48" s="52" t="s">
        <v>68</v>
      </c>
      <c r="O48" s="142"/>
    </row>
    <row r="49" spans="1:16" ht="88.5" customHeight="1">
      <c r="A49" s="58" t="s">
        <v>63</v>
      </c>
      <c r="B49" s="137"/>
      <c r="C49" s="136"/>
      <c r="D49" s="146"/>
      <c r="E49" s="52" t="s">
        <v>3</v>
      </c>
      <c r="F49" s="53" t="s">
        <v>38</v>
      </c>
      <c r="G49" s="54" t="s">
        <v>22</v>
      </c>
      <c r="H49" s="59">
        <v>14</v>
      </c>
      <c r="I49" s="60">
        <v>5</v>
      </c>
      <c r="J49" s="61">
        <f>(I49/H49)*100%</f>
        <v>0.35714285714285715</v>
      </c>
      <c r="K49" s="90">
        <f>(J49+J50)/2</f>
        <v>0.6785714285714286</v>
      </c>
      <c r="L49" s="62"/>
      <c r="M49" s="54"/>
      <c r="N49" s="52" t="s">
        <v>48</v>
      </c>
      <c r="O49" s="142"/>
      <c r="P49" s="22"/>
    </row>
    <row r="50" spans="1:16" ht="138" customHeight="1">
      <c r="A50" s="63" t="s">
        <v>64</v>
      </c>
      <c r="B50" s="138"/>
      <c r="C50" s="139"/>
      <c r="D50" s="147"/>
      <c r="E50" s="52" t="s">
        <v>3</v>
      </c>
      <c r="F50" s="53" t="s">
        <v>46</v>
      </c>
      <c r="G50" s="54" t="s">
        <v>22</v>
      </c>
      <c r="H50" s="59">
        <v>1</v>
      </c>
      <c r="I50" s="60">
        <v>1</v>
      </c>
      <c r="J50" s="61">
        <f>(I50/H50)*100%</f>
        <v>1</v>
      </c>
      <c r="K50" s="91"/>
      <c r="L50" s="64"/>
      <c r="M50" s="52"/>
      <c r="N50" s="52" t="s">
        <v>48</v>
      </c>
      <c r="O50" s="143"/>
      <c r="P50" s="22"/>
    </row>
    <row r="51" spans="1:16" ht="25.5" customHeight="1">
      <c r="A51" s="7"/>
      <c r="B51" s="7"/>
      <c r="C51" s="7"/>
      <c r="D51" s="10"/>
      <c r="E51" s="4"/>
      <c r="F51" s="9"/>
      <c r="G51" s="9"/>
      <c r="H51" s="9"/>
      <c r="I51" s="9"/>
      <c r="J51" s="17"/>
      <c r="K51" s="9"/>
      <c r="L51" s="9"/>
      <c r="M51" s="8" t="s">
        <v>32</v>
      </c>
      <c r="N51" s="20">
        <f>(O43+O35+O13+O22)/4</f>
        <v>0.7147653121160127</v>
      </c>
      <c r="O51" s="19"/>
      <c r="P51" s="23"/>
    </row>
    <row r="52" spans="4:16" ht="25.5" customHeight="1">
      <c r="D52" s="11"/>
      <c r="E52" s="12"/>
      <c r="F52" s="11"/>
      <c r="G52" s="11"/>
      <c r="H52" s="11"/>
      <c r="I52" s="11"/>
      <c r="J52" s="18"/>
      <c r="K52" s="11"/>
      <c r="L52" s="11"/>
      <c r="M52" s="13"/>
      <c r="N52" s="14"/>
      <c r="O52" s="18"/>
      <c r="P52" s="24"/>
    </row>
  </sheetData>
  <sheetProtection/>
  <mergeCells count="34">
    <mergeCell ref="O35:O42"/>
    <mergeCell ref="K41:K42"/>
    <mergeCell ref="A43:A48"/>
    <mergeCell ref="B43:B50"/>
    <mergeCell ref="C43:C50"/>
    <mergeCell ref="D43:D48"/>
    <mergeCell ref="K43:K48"/>
    <mergeCell ref="O43:O50"/>
    <mergeCell ref="L44:L48"/>
    <mergeCell ref="D49:D50"/>
    <mergeCell ref="L22:L24"/>
    <mergeCell ref="L25:L34"/>
    <mergeCell ref="K28:K34"/>
    <mergeCell ref="B35:B42"/>
    <mergeCell ref="C35:C42"/>
    <mergeCell ref="D35:D42"/>
    <mergeCell ref="K35:K40"/>
    <mergeCell ref="L35:L40"/>
    <mergeCell ref="K19:K21"/>
    <mergeCell ref="A22:A25"/>
    <mergeCell ref="B22:B34"/>
    <mergeCell ref="C22:C34"/>
    <mergeCell ref="D22:D34"/>
    <mergeCell ref="K22:K27"/>
    <mergeCell ref="K49:K50"/>
    <mergeCell ref="O22:O34"/>
    <mergeCell ref="E8:K10"/>
    <mergeCell ref="A13:A18"/>
    <mergeCell ref="B13:B21"/>
    <mergeCell ref="C13:C21"/>
    <mergeCell ref="D13:D21"/>
    <mergeCell ref="K13:K18"/>
    <mergeCell ref="L13:L21"/>
    <mergeCell ref="O13:O21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75" zoomScaleSheetLayoutView="75" zoomScalePageLayoutView="0" workbookViewId="0" topLeftCell="D47">
      <selection activeCell="H52" sqref="H52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3.00390625" style="0" customWidth="1"/>
    <col min="4" max="4" width="16.140625" style="0" customWidth="1"/>
    <col min="5" max="5" width="22.00390625" style="0" customWidth="1"/>
    <col min="6" max="6" width="52.7109375" style="0" customWidth="1"/>
    <col min="7" max="7" width="17.7109375" style="0" customWidth="1"/>
    <col min="8" max="8" width="16.57421875" style="0" customWidth="1"/>
    <col min="9" max="9" width="23.7109375" style="0" customWidth="1"/>
    <col min="10" max="10" width="23.421875" style="15" customWidth="1"/>
    <col min="11" max="11" width="13.28125" style="0" customWidth="1"/>
    <col min="12" max="12" width="21.7109375" style="0" customWidth="1"/>
    <col min="13" max="13" width="34.28125" style="0" customWidth="1"/>
    <col min="14" max="14" width="16.28125" style="0" customWidth="1"/>
    <col min="15" max="15" width="9.140625" style="15" customWidth="1"/>
    <col min="16" max="16" width="9.140625" style="21" customWidth="1"/>
  </cols>
  <sheetData>
    <row r="1" ht="15.75">
      <c r="M1" s="5"/>
    </row>
    <row r="2" ht="15.75" customHeight="1">
      <c r="M2" s="5"/>
    </row>
    <row r="3" ht="15.75">
      <c r="M3" s="5"/>
    </row>
    <row r="4" ht="15.75">
      <c r="M4" s="5"/>
    </row>
    <row r="5" ht="15.75">
      <c r="M5" s="5"/>
    </row>
    <row r="6" ht="15.75">
      <c r="M6" s="5"/>
    </row>
    <row r="7" ht="15.75">
      <c r="M7" s="5"/>
    </row>
    <row r="8" spans="5:13" ht="15.75">
      <c r="E8" s="95" t="s">
        <v>79</v>
      </c>
      <c r="F8" s="95"/>
      <c r="G8" s="95"/>
      <c r="H8" s="95"/>
      <c r="I8" s="95"/>
      <c r="J8" s="95"/>
      <c r="K8" s="95"/>
      <c r="M8" s="6"/>
    </row>
    <row r="9" spans="5:13" ht="15.75">
      <c r="E9" s="95"/>
      <c r="F9" s="95"/>
      <c r="G9" s="95"/>
      <c r="H9" s="95"/>
      <c r="I9" s="95"/>
      <c r="J9" s="95"/>
      <c r="K9" s="95"/>
      <c r="M9" s="6"/>
    </row>
    <row r="10" spans="5:11" ht="15">
      <c r="E10" s="95"/>
      <c r="F10" s="95"/>
      <c r="G10" s="95"/>
      <c r="H10" s="95"/>
      <c r="I10" s="95"/>
      <c r="J10" s="95"/>
      <c r="K10" s="95"/>
    </row>
    <row r="12" spans="1:15" ht="204.75">
      <c r="A12" s="1" t="s">
        <v>50</v>
      </c>
      <c r="B12" s="1" t="s">
        <v>0</v>
      </c>
      <c r="C12" s="1" t="s">
        <v>4</v>
      </c>
      <c r="D12" s="1" t="s">
        <v>5</v>
      </c>
      <c r="E12" s="1" t="s">
        <v>1</v>
      </c>
      <c r="F12" s="2" t="s">
        <v>14</v>
      </c>
      <c r="G12" s="3" t="s">
        <v>11</v>
      </c>
      <c r="H12" s="3" t="s">
        <v>6</v>
      </c>
      <c r="I12" s="3" t="s">
        <v>49</v>
      </c>
      <c r="J12" s="16" t="s">
        <v>7</v>
      </c>
      <c r="K12" s="3" t="s">
        <v>8</v>
      </c>
      <c r="L12" s="3" t="s">
        <v>8</v>
      </c>
      <c r="M12" s="3" t="s">
        <v>9</v>
      </c>
      <c r="N12" s="3" t="s">
        <v>10</v>
      </c>
      <c r="O12" s="16" t="s">
        <v>12</v>
      </c>
    </row>
    <row r="13" spans="1:15" ht="81" customHeight="1">
      <c r="A13" s="96"/>
      <c r="B13" s="96" t="s">
        <v>15</v>
      </c>
      <c r="C13" s="96" t="s">
        <v>34</v>
      </c>
      <c r="D13" s="99" t="s">
        <v>13</v>
      </c>
      <c r="E13" s="26" t="s">
        <v>2</v>
      </c>
      <c r="F13" s="27" t="s">
        <v>16</v>
      </c>
      <c r="G13" s="28" t="s">
        <v>20</v>
      </c>
      <c r="H13" s="29">
        <v>100</v>
      </c>
      <c r="I13" s="29">
        <v>100</v>
      </c>
      <c r="J13" s="30">
        <v>1</v>
      </c>
      <c r="K13" s="177">
        <f>(J13+J14+J15+J16+J17+J18)/6</f>
        <v>0.7789473684210527</v>
      </c>
      <c r="L13" s="102"/>
      <c r="M13" s="28"/>
      <c r="N13" s="26" t="s">
        <v>65</v>
      </c>
      <c r="O13" s="163">
        <f>(K13+K19)/2</f>
        <v>0.6188387635756057</v>
      </c>
    </row>
    <row r="14" spans="1:15" ht="68.25" customHeight="1">
      <c r="A14" s="97"/>
      <c r="B14" s="98"/>
      <c r="C14" s="98"/>
      <c r="D14" s="100"/>
      <c r="E14" s="26" t="s">
        <v>2</v>
      </c>
      <c r="F14" s="27" t="s">
        <v>17</v>
      </c>
      <c r="G14" s="28" t="s">
        <v>21</v>
      </c>
      <c r="H14" s="29">
        <v>0</v>
      </c>
      <c r="I14" s="29">
        <v>18</v>
      </c>
      <c r="J14" s="30">
        <v>0</v>
      </c>
      <c r="K14" s="167"/>
      <c r="L14" s="103"/>
      <c r="M14" s="26"/>
      <c r="N14" s="26" t="s">
        <v>66</v>
      </c>
      <c r="O14" s="164"/>
    </row>
    <row r="15" spans="1:15" ht="66" customHeight="1">
      <c r="A15" s="97"/>
      <c r="B15" s="98"/>
      <c r="C15" s="98"/>
      <c r="D15" s="100"/>
      <c r="E15" s="26" t="s">
        <v>2</v>
      </c>
      <c r="F15" s="27" t="s">
        <v>18</v>
      </c>
      <c r="G15" s="28" t="s">
        <v>20</v>
      </c>
      <c r="H15" s="29" t="s">
        <v>23</v>
      </c>
      <c r="I15" s="29">
        <v>90</v>
      </c>
      <c r="J15" s="30">
        <v>1</v>
      </c>
      <c r="K15" s="167"/>
      <c r="L15" s="103"/>
      <c r="M15" s="28"/>
      <c r="N15" s="26" t="s">
        <v>67</v>
      </c>
      <c r="O15" s="164"/>
    </row>
    <row r="16" spans="1:15" ht="51" customHeight="1">
      <c r="A16" s="97"/>
      <c r="B16" s="98"/>
      <c r="C16" s="98"/>
      <c r="D16" s="100"/>
      <c r="E16" s="26" t="s">
        <v>2</v>
      </c>
      <c r="F16" s="27" t="s">
        <v>19</v>
      </c>
      <c r="G16" s="28" t="s">
        <v>20</v>
      </c>
      <c r="H16" s="29" t="s">
        <v>23</v>
      </c>
      <c r="I16" s="29">
        <v>90</v>
      </c>
      <c r="J16" s="30">
        <v>1</v>
      </c>
      <c r="K16" s="167"/>
      <c r="L16" s="104"/>
      <c r="M16" s="28"/>
      <c r="N16" s="26" t="s">
        <v>68</v>
      </c>
      <c r="O16" s="164"/>
    </row>
    <row r="17" spans="1:15" ht="167.25" customHeight="1">
      <c r="A17" s="97"/>
      <c r="B17" s="98"/>
      <c r="C17" s="98"/>
      <c r="D17" s="100"/>
      <c r="E17" s="26" t="s">
        <v>2</v>
      </c>
      <c r="F17" s="27" t="s">
        <v>70</v>
      </c>
      <c r="G17" s="28" t="s">
        <v>20</v>
      </c>
      <c r="H17" s="29" t="s">
        <v>77</v>
      </c>
      <c r="I17" s="29">
        <v>60</v>
      </c>
      <c r="J17" s="30">
        <v>1</v>
      </c>
      <c r="K17" s="167"/>
      <c r="L17" s="104"/>
      <c r="M17" s="28"/>
      <c r="N17" s="26"/>
      <c r="O17" s="164"/>
    </row>
    <row r="18" spans="1:15" ht="59.25" customHeight="1">
      <c r="A18" s="97"/>
      <c r="B18" s="98"/>
      <c r="C18" s="98"/>
      <c r="D18" s="100"/>
      <c r="E18" s="26" t="s">
        <v>2</v>
      </c>
      <c r="F18" s="27" t="s">
        <v>78</v>
      </c>
      <c r="G18" s="28" t="s">
        <v>20</v>
      </c>
      <c r="H18" s="29" t="s">
        <v>75</v>
      </c>
      <c r="I18" s="29">
        <v>64</v>
      </c>
      <c r="J18" s="30">
        <f>I18/95*100%</f>
        <v>0.6736842105263158</v>
      </c>
      <c r="K18" s="167"/>
      <c r="L18" s="104"/>
      <c r="M18" s="28"/>
      <c r="N18" s="28" t="s">
        <v>27</v>
      </c>
      <c r="O18" s="164"/>
    </row>
    <row r="19" spans="1:15" ht="108.75" customHeight="1">
      <c r="A19" s="65" t="s">
        <v>51</v>
      </c>
      <c r="B19" s="98"/>
      <c r="C19" s="98"/>
      <c r="D19" s="100"/>
      <c r="E19" s="26" t="s">
        <v>3</v>
      </c>
      <c r="F19" s="27" t="s">
        <v>37</v>
      </c>
      <c r="G19" s="28" t="s">
        <v>22</v>
      </c>
      <c r="H19" s="29">
        <v>18</v>
      </c>
      <c r="I19" s="32">
        <v>9</v>
      </c>
      <c r="J19" s="30">
        <f>(I19/H19)*100%</f>
        <v>0.5</v>
      </c>
      <c r="K19" s="166">
        <f>(J19+J20+J21)/3</f>
        <v>0.4587301587301587</v>
      </c>
      <c r="L19" s="104"/>
      <c r="M19" s="26"/>
      <c r="N19" s="26" t="s">
        <v>28</v>
      </c>
      <c r="O19" s="164"/>
    </row>
    <row r="20" spans="1:15" ht="96" customHeight="1">
      <c r="A20" s="65" t="s">
        <v>52</v>
      </c>
      <c r="B20" s="98"/>
      <c r="C20" s="98"/>
      <c r="D20" s="100"/>
      <c r="E20" s="26" t="s">
        <v>3</v>
      </c>
      <c r="F20" s="27" t="s">
        <v>38</v>
      </c>
      <c r="G20" s="28" t="s">
        <v>22</v>
      </c>
      <c r="H20" s="29">
        <v>45</v>
      </c>
      <c r="I20" s="32">
        <v>33</v>
      </c>
      <c r="J20" s="30">
        <f>(I20/H20)*100%</f>
        <v>0.7333333333333333</v>
      </c>
      <c r="K20" s="167"/>
      <c r="L20" s="104"/>
      <c r="M20" s="26"/>
      <c r="N20" s="26" t="s">
        <v>28</v>
      </c>
      <c r="O20" s="164"/>
    </row>
    <row r="21" spans="1:15" ht="57.75" customHeight="1">
      <c r="A21" s="65" t="s">
        <v>53</v>
      </c>
      <c r="B21" s="98"/>
      <c r="C21" s="98"/>
      <c r="D21" s="100"/>
      <c r="E21" s="26" t="s">
        <v>3</v>
      </c>
      <c r="F21" s="27" t="s">
        <v>39</v>
      </c>
      <c r="G21" s="28" t="s">
        <v>22</v>
      </c>
      <c r="H21" s="29">
        <v>7</v>
      </c>
      <c r="I21" s="32">
        <v>1</v>
      </c>
      <c r="J21" s="30">
        <f>(I21/H21)*100%</f>
        <v>0.14285714285714285</v>
      </c>
      <c r="K21" s="168"/>
      <c r="L21" s="105"/>
      <c r="M21" s="26"/>
      <c r="N21" s="26" t="s">
        <v>28</v>
      </c>
      <c r="O21" s="165"/>
    </row>
    <row r="22" spans="1:15" ht="77.25" customHeight="1">
      <c r="A22" s="110"/>
      <c r="B22" s="110" t="s">
        <v>15</v>
      </c>
      <c r="C22" s="110" t="s">
        <v>33</v>
      </c>
      <c r="D22" s="114" t="s">
        <v>13</v>
      </c>
      <c r="E22" s="33" t="s">
        <v>2</v>
      </c>
      <c r="F22" s="34" t="s">
        <v>16</v>
      </c>
      <c r="G22" s="35" t="s">
        <v>20</v>
      </c>
      <c r="H22" s="36" t="s">
        <v>29</v>
      </c>
      <c r="I22" s="36">
        <v>23</v>
      </c>
      <c r="J22" s="69">
        <v>1</v>
      </c>
      <c r="K22" s="169">
        <f>(J22+J23+J24+J25+J26+J27)/6</f>
        <v>0.7842105263157895</v>
      </c>
      <c r="L22" s="119"/>
      <c r="M22" s="35"/>
      <c r="N22" s="33" t="s">
        <v>24</v>
      </c>
      <c r="O22" s="171">
        <f>(K22+K28)/2</f>
        <v>0.7014768002462352</v>
      </c>
    </row>
    <row r="23" spans="1:15" ht="45.75" customHeight="1">
      <c r="A23" s="111"/>
      <c r="B23" s="112"/>
      <c r="C23" s="112"/>
      <c r="D23" s="115"/>
      <c r="E23" s="33" t="s">
        <v>2</v>
      </c>
      <c r="F23" s="34" t="s">
        <v>17</v>
      </c>
      <c r="G23" s="35" t="s">
        <v>21</v>
      </c>
      <c r="H23" s="36">
        <v>0</v>
      </c>
      <c r="I23" s="36">
        <v>0</v>
      </c>
      <c r="J23" s="69">
        <v>0</v>
      </c>
      <c r="K23" s="170"/>
      <c r="L23" s="120"/>
      <c r="M23" s="35"/>
      <c r="N23" s="35" t="s">
        <v>31</v>
      </c>
      <c r="O23" s="172"/>
    </row>
    <row r="24" spans="1:15" ht="32.25" customHeight="1">
      <c r="A24" s="111"/>
      <c r="B24" s="112"/>
      <c r="C24" s="112"/>
      <c r="D24" s="115"/>
      <c r="E24" s="33" t="s">
        <v>2</v>
      </c>
      <c r="F24" s="34" t="s">
        <v>18</v>
      </c>
      <c r="G24" s="35" t="s">
        <v>20</v>
      </c>
      <c r="H24" s="36" t="s">
        <v>23</v>
      </c>
      <c r="I24" s="36">
        <v>90</v>
      </c>
      <c r="J24" s="69">
        <v>1</v>
      </c>
      <c r="K24" s="170"/>
      <c r="L24" s="121"/>
      <c r="M24" s="35"/>
      <c r="N24" s="33" t="s">
        <v>25</v>
      </c>
      <c r="O24" s="172"/>
    </row>
    <row r="25" spans="1:15" ht="45">
      <c r="A25" s="111"/>
      <c r="B25" s="112"/>
      <c r="C25" s="112"/>
      <c r="D25" s="115"/>
      <c r="E25" s="33" t="s">
        <v>2</v>
      </c>
      <c r="F25" s="34" t="s">
        <v>19</v>
      </c>
      <c r="G25" s="35" t="s">
        <v>20</v>
      </c>
      <c r="H25" s="36" t="s">
        <v>23</v>
      </c>
      <c r="I25" s="36">
        <v>90</v>
      </c>
      <c r="J25" s="69">
        <v>1</v>
      </c>
      <c r="K25" s="170"/>
      <c r="L25" s="119"/>
      <c r="M25" s="35"/>
      <c r="N25" s="33" t="s">
        <v>26</v>
      </c>
      <c r="O25" s="172"/>
    </row>
    <row r="26" spans="1:15" ht="119.25" customHeight="1">
      <c r="A26" s="66"/>
      <c r="B26" s="112"/>
      <c r="C26" s="112"/>
      <c r="D26" s="115"/>
      <c r="E26" s="33" t="s">
        <v>2</v>
      </c>
      <c r="F26" s="34" t="s">
        <v>70</v>
      </c>
      <c r="G26" s="35" t="s">
        <v>20</v>
      </c>
      <c r="H26" s="36" t="s">
        <v>77</v>
      </c>
      <c r="I26" s="36">
        <v>60</v>
      </c>
      <c r="J26" s="69">
        <v>1</v>
      </c>
      <c r="K26" s="170"/>
      <c r="L26" s="120"/>
      <c r="M26" s="35"/>
      <c r="N26" s="33" t="s">
        <v>27</v>
      </c>
      <c r="O26" s="172"/>
    </row>
    <row r="27" spans="1:15" ht="56.25" customHeight="1">
      <c r="A27" s="67"/>
      <c r="B27" s="112"/>
      <c r="C27" s="112"/>
      <c r="D27" s="115"/>
      <c r="E27" s="33" t="s">
        <v>2</v>
      </c>
      <c r="F27" s="34" t="s">
        <v>78</v>
      </c>
      <c r="G27" s="35" t="s">
        <v>20</v>
      </c>
      <c r="H27" s="36" t="s">
        <v>75</v>
      </c>
      <c r="I27" s="36">
        <v>67</v>
      </c>
      <c r="J27" s="69">
        <f>I27/95*100%</f>
        <v>0.7052631578947368</v>
      </c>
      <c r="K27" s="170"/>
      <c r="L27" s="120"/>
      <c r="M27" s="35"/>
      <c r="N27" s="35" t="s">
        <v>27</v>
      </c>
      <c r="O27" s="172"/>
    </row>
    <row r="28" spans="1:15" ht="86.25" customHeight="1">
      <c r="A28" s="67" t="s">
        <v>56</v>
      </c>
      <c r="B28" s="112"/>
      <c r="C28" s="112"/>
      <c r="D28" s="115"/>
      <c r="E28" s="33" t="s">
        <v>3</v>
      </c>
      <c r="F28" s="34" t="s">
        <v>38</v>
      </c>
      <c r="G28" s="35" t="s">
        <v>22</v>
      </c>
      <c r="H28" s="36">
        <v>517</v>
      </c>
      <c r="I28" s="39">
        <v>281</v>
      </c>
      <c r="J28" s="69">
        <f>I28/H28*100%</f>
        <v>0.5435203094777563</v>
      </c>
      <c r="K28" s="174">
        <f>(J28+J29+J30+J31+J32+J33+J34)/7</f>
        <v>0.6187430741766808</v>
      </c>
      <c r="L28" s="120"/>
      <c r="M28" s="33"/>
      <c r="N28" s="35" t="s">
        <v>47</v>
      </c>
      <c r="O28" s="172"/>
    </row>
    <row r="29" spans="1:15" ht="91.5" customHeight="1">
      <c r="A29" s="67" t="s">
        <v>54</v>
      </c>
      <c r="B29" s="112"/>
      <c r="C29" s="112"/>
      <c r="D29" s="115"/>
      <c r="E29" s="33" t="s">
        <v>3</v>
      </c>
      <c r="F29" s="34" t="s">
        <v>40</v>
      </c>
      <c r="G29" s="35" t="s">
        <v>22</v>
      </c>
      <c r="H29" s="36">
        <v>124</v>
      </c>
      <c r="I29" s="39">
        <v>86</v>
      </c>
      <c r="J29" s="69">
        <f aca="true" t="shared" si="0" ref="J29:J34">(I29/H29)*100%</f>
        <v>0.6935483870967742</v>
      </c>
      <c r="K29" s="175"/>
      <c r="L29" s="120"/>
      <c r="M29" s="33"/>
      <c r="N29" s="35" t="s">
        <v>47</v>
      </c>
      <c r="O29" s="172"/>
    </row>
    <row r="30" spans="1:15" ht="83.25" customHeight="1">
      <c r="A30" s="67" t="s">
        <v>55</v>
      </c>
      <c r="B30" s="112"/>
      <c r="C30" s="112"/>
      <c r="D30" s="115"/>
      <c r="E30" s="33" t="s">
        <v>3</v>
      </c>
      <c r="F30" s="34" t="s">
        <v>41</v>
      </c>
      <c r="G30" s="35" t="s">
        <v>22</v>
      </c>
      <c r="H30" s="36">
        <v>37</v>
      </c>
      <c r="I30" s="39">
        <v>34</v>
      </c>
      <c r="J30" s="69">
        <f t="shared" si="0"/>
        <v>0.918918918918919</v>
      </c>
      <c r="K30" s="175"/>
      <c r="L30" s="120"/>
      <c r="M30" s="33"/>
      <c r="N30" s="33" t="s">
        <v>47</v>
      </c>
      <c r="O30" s="172"/>
    </row>
    <row r="31" spans="1:15" ht="62.25" customHeight="1">
      <c r="A31" s="67" t="s">
        <v>57</v>
      </c>
      <c r="B31" s="112"/>
      <c r="C31" s="112"/>
      <c r="D31" s="115"/>
      <c r="E31" s="33" t="s">
        <v>3</v>
      </c>
      <c r="F31" s="34" t="s">
        <v>42</v>
      </c>
      <c r="G31" s="35" t="s">
        <v>22</v>
      </c>
      <c r="H31" s="36">
        <v>200</v>
      </c>
      <c r="I31" s="39">
        <v>99</v>
      </c>
      <c r="J31" s="69">
        <f t="shared" si="0"/>
        <v>0.495</v>
      </c>
      <c r="K31" s="175"/>
      <c r="L31" s="120"/>
      <c r="M31" s="33"/>
      <c r="N31" s="33" t="s">
        <v>47</v>
      </c>
      <c r="O31" s="172"/>
    </row>
    <row r="32" spans="1:15" ht="81.75" customHeight="1">
      <c r="A32" s="67" t="s">
        <v>58</v>
      </c>
      <c r="B32" s="112"/>
      <c r="C32" s="112"/>
      <c r="D32" s="115"/>
      <c r="E32" s="33" t="s">
        <v>3</v>
      </c>
      <c r="F32" s="34" t="s">
        <v>43</v>
      </c>
      <c r="G32" s="35" t="s">
        <v>22</v>
      </c>
      <c r="H32" s="36">
        <v>510</v>
      </c>
      <c r="I32" s="39">
        <v>231</v>
      </c>
      <c r="J32" s="69">
        <f t="shared" si="0"/>
        <v>0.45294117647058824</v>
      </c>
      <c r="K32" s="175"/>
      <c r="L32" s="120"/>
      <c r="M32" s="33"/>
      <c r="N32" s="33" t="s">
        <v>47</v>
      </c>
      <c r="O32" s="172"/>
    </row>
    <row r="33" spans="1:15" ht="61.5" customHeight="1">
      <c r="A33" s="67" t="s">
        <v>59</v>
      </c>
      <c r="B33" s="112"/>
      <c r="C33" s="112"/>
      <c r="D33" s="115"/>
      <c r="E33" s="33" t="s">
        <v>3</v>
      </c>
      <c r="F33" s="34" t="s">
        <v>44</v>
      </c>
      <c r="G33" s="35" t="s">
        <v>22</v>
      </c>
      <c r="H33" s="36">
        <v>165</v>
      </c>
      <c r="I33" s="39">
        <v>120</v>
      </c>
      <c r="J33" s="69">
        <f t="shared" si="0"/>
        <v>0.7272727272727273</v>
      </c>
      <c r="K33" s="175"/>
      <c r="L33" s="120"/>
      <c r="M33" s="33"/>
      <c r="N33" s="33" t="s">
        <v>47</v>
      </c>
      <c r="O33" s="172"/>
    </row>
    <row r="34" spans="1:15" ht="78" customHeight="1">
      <c r="A34" s="68" t="s">
        <v>60</v>
      </c>
      <c r="B34" s="113"/>
      <c r="C34" s="113"/>
      <c r="D34" s="116"/>
      <c r="E34" s="33" t="s">
        <v>3</v>
      </c>
      <c r="F34" s="34" t="s">
        <v>45</v>
      </c>
      <c r="G34" s="35" t="s">
        <v>22</v>
      </c>
      <c r="H34" s="36">
        <v>4</v>
      </c>
      <c r="I34" s="39">
        <v>2</v>
      </c>
      <c r="J34" s="69">
        <f t="shared" si="0"/>
        <v>0.5</v>
      </c>
      <c r="K34" s="176"/>
      <c r="L34" s="121"/>
      <c r="M34" s="35"/>
      <c r="N34" s="33" t="s">
        <v>47</v>
      </c>
      <c r="O34" s="173"/>
    </row>
    <row r="35" spans="1:15" ht="73.5" customHeight="1">
      <c r="A35" s="71"/>
      <c r="B35" s="122" t="s">
        <v>15</v>
      </c>
      <c r="C35" s="123" t="s">
        <v>35</v>
      </c>
      <c r="D35" s="125" t="s">
        <v>13</v>
      </c>
      <c r="E35" s="42" t="s">
        <v>2</v>
      </c>
      <c r="F35" s="70" t="s">
        <v>16</v>
      </c>
      <c r="G35" s="44" t="s">
        <v>20</v>
      </c>
      <c r="H35" s="70">
        <v>100</v>
      </c>
      <c r="I35" s="70">
        <v>100</v>
      </c>
      <c r="J35" s="45">
        <v>1</v>
      </c>
      <c r="K35" s="156">
        <f>(J35+J36+J37+J38+J39+J40)/6</f>
        <v>0.7719298245614036</v>
      </c>
      <c r="L35" s="130"/>
      <c r="M35" s="44"/>
      <c r="N35" s="42" t="s">
        <v>24</v>
      </c>
      <c r="O35" s="159">
        <f>(K35+K41)/2</f>
        <v>0.8609649122807017</v>
      </c>
    </row>
    <row r="36" spans="1:15" ht="50.25" customHeight="1">
      <c r="A36" s="72"/>
      <c r="B36" s="122"/>
      <c r="C36" s="124"/>
      <c r="D36" s="126"/>
      <c r="E36" s="42" t="s">
        <v>2</v>
      </c>
      <c r="F36" s="70" t="s">
        <v>18</v>
      </c>
      <c r="G36" s="44" t="s">
        <v>20</v>
      </c>
      <c r="H36" s="70" t="s">
        <v>23</v>
      </c>
      <c r="I36" s="70">
        <v>90</v>
      </c>
      <c r="J36" s="45">
        <v>1</v>
      </c>
      <c r="K36" s="157"/>
      <c r="L36" s="131"/>
      <c r="M36" s="44"/>
      <c r="N36" s="42" t="s">
        <v>30</v>
      </c>
      <c r="O36" s="160"/>
    </row>
    <row r="37" spans="1:15" ht="50.25" customHeight="1">
      <c r="A37" s="72"/>
      <c r="B37" s="122"/>
      <c r="C37" s="124"/>
      <c r="D37" s="126"/>
      <c r="E37" s="42" t="s">
        <v>2</v>
      </c>
      <c r="F37" s="70" t="s">
        <v>19</v>
      </c>
      <c r="G37" s="44" t="s">
        <v>20</v>
      </c>
      <c r="H37" s="70" t="s">
        <v>23</v>
      </c>
      <c r="I37" s="70">
        <v>90</v>
      </c>
      <c r="J37" s="45">
        <v>1</v>
      </c>
      <c r="K37" s="157"/>
      <c r="L37" s="131"/>
      <c r="M37" s="44"/>
      <c r="N37" s="42"/>
      <c r="O37" s="160"/>
    </row>
    <row r="38" spans="1:15" ht="163.5" customHeight="1">
      <c r="A38" s="72"/>
      <c r="B38" s="122"/>
      <c r="C38" s="124"/>
      <c r="D38" s="126"/>
      <c r="E38" s="42" t="s">
        <v>2</v>
      </c>
      <c r="F38" s="70" t="s">
        <v>76</v>
      </c>
      <c r="G38" s="44" t="s">
        <v>20</v>
      </c>
      <c r="H38" s="70" t="s">
        <v>77</v>
      </c>
      <c r="I38" s="70">
        <v>60</v>
      </c>
      <c r="J38" s="45">
        <v>1</v>
      </c>
      <c r="K38" s="157"/>
      <c r="L38" s="131"/>
      <c r="M38" s="44"/>
      <c r="N38" s="42"/>
      <c r="O38" s="160"/>
    </row>
    <row r="39" spans="1:15" ht="58.5" customHeight="1">
      <c r="A39" s="72"/>
      <c r="B39" s="122"/>
      <c r="C39" s="124"/>
      <c r="D39" s="126"/>
      <c r="E39" s="42" t="s">
        <v>2</v>
      </c>
      <c r="F39" s="70" t="s">
        <v>73</v>
      </c>
      <c r="G39" s="44" t="s">
        <v>21</v>
      </c>
      <c r="H39" s="70">
        <v>0</v>
      </c>
      <c r="I39" s="70">
        <v>0</v>
      </c>
      <c r="J39" s="45">
        <v>0</v>
      </c>
      <c r="K39" s="157"/>
      <c r="L39" s="131"/>
      <c r="M39" s="44"/>
      <c r="N39" s="42"/>
      <c r="O39" s="160"/>
    </row>
    <row r="40" spans="1:15" ht="44.25" customHeight="1">
      <c r="A40" s="72"/>
      <c r="B40" s="122"/>
      <c r="C40" s="124"/>
      <c r="D40" s="126"/>
      <c r="E40" s="42" t="s">
        <v>2</v>
      </c>
      <c r="F40" s="70" t="s">
        <v>74</v>
      </c>
      <c r="G40" s="44" t="s">
        <v>20</v>
      </c>
      <c r="H40" s="70" t="s">
        <v>75</v>
      </c>
      <c r="I40" s="70">
        <v>60</v>
      </c>
      <c r="J40" s="45">
        <f>I40/95*100%</f>
        <v>0.631578947368421</v>
      </c>
      <c r="K40" s="158"/>
      <c r="L40" s="132"/>
      <c r="M40" s="44"/>
      <c r="N40" s="47" t="s">
        <v>26</v>
      </c>
      <c r="O40" s="160"/>
    </row>
    <row r="41" spans="1:15" ht="85.5" customHeight="1">
      <c r="A41" s="72" t="s">
        <v>61</v>
      </c>
      <c r="B41" s="122"/>
      <c r="C41" s="124"/>
      <c r="D41" s="126"/>
      <c r="E41" s="42" t="s">
        <v>3</v>
      </c>
      <c r="F41" s="70" t="s">
        <v>38</v>
      </c>
      <c r="G41" s="44" t="s">
        <v>22</v>
      </c>
      <c r="H41" s="70">
        <v>60</v>
      </c>
      <c r="I41" s="48">
        <v>54</v>
      </c>
      <c r="J41" s="45">
        <f>(I41/H41)*100%</f>
        <v>0.9</v>
      </c>
      <c r="K41" s="156">
        <f>(J41+J42)/2</f>
        <v>0.95</v>
      </c>
      <c r="L41" s="74"/>
      <c r="M41" s="42"/>
      <c r="N41" s="47" t="s">
        <v>69</v>
      </c>
      <c r="O41" s="160"/>
    </row>
    <row r="42" spans="1:15" ht="173.25" customHeight="1">
      <c r="A42" s="50" t="s">
        <v>62</v>
      </c>
      <c r="B42" s="122"/>
      <c r="C42" s="124"/>
      <c r="D42" s="126"/>
      <c r="E42" s="42" t="s">
        <v>3</v>
      </c>
      <c r="F42" s="70" t="s">
        <v>46</v>
      </c>
      <c r="G42" s="44" t="s">
        <v>22</v>
      </c>
      <c r="H42" s="70">
        <v>10</v>
      </c>
      <c r="I42" s="48">
        <v>10</v>
      </c>
      <c r="J42" s="45">
        <f>(I42/H42)*100%</f>
        <v>1</v>
      </c>
      <c r="K42" s="162"/>
      <c r="L42" s="73"/>
      <c r="M42" s="42"/>
      <c r="N42" s="42" t="s">
        <v>48</v>
      </c>
      <c r="O42" s="161"/>
    </row>
    <row r="43" spans="1:15" ht="78.75" customHeight="1">
      <c r="A43" s="135"/>
      <c r="B43" s="135" t="s">
        <v>15</v>
      </c>
      <c r="C43" s="135" t="s">
        <v>36</v>
      </c>
      <c r="D43" s="135" t="s">
        <v>13</v>
      </c>
      <c r="E43" s="52" t="s">
        <v>2</v>
      </c>
      <c r="F43" s="53" t="s">
        <v>16</v>
      </c>
      <c r="G43" s="54" t="s">
        <v>20</v>
      </c>
      <c r="H43" s="55">
        <v>100</v>
      </c>
      <c r="I43" s="55">
        <v>100</v>
      </c>
      <c r="J43" s="56">
        <f>(I43/H43)*100%</f>
        <v>1</v>
      </c>
      <c r="K43" s="148">
        <f>(J43+J44+J45+J46+J47+J48)/6</f>
        <v>0.7824561403508773</v>
      </c>
      <c r="L43" s="75"/>
      <c r="M43" s="54"/>
      <c r="N43" s="52" t="s">
        <v>65</v>
      </c>
      <c r="O43" s="151">
        <f>(K43+K49)/2</f>
        <v>0.7840852130325815</v>
      </c>
    </row>
    <row r="44" spans="1:15" ht="48.75" customHeight="1">
      <c r="A44" s="136"/>
      <c r="B44" s="136"/>
      <c r="C44" s="136"/>
      <c r="D44" s="136"/>
      <c r="E44" s="52" t="s">
        <v>2</v>
      </c>
      <c r="F44" s="53" t="s">
        <v>18</v>
      </c>
      <c r="G44" s="54" t="s">
        <v>20</v>
      </c>
      <c r="H44" s="53" t="s">
        <v>23</v>
      </c>
      <c r="I44" s="53">
        <v>90</v>
      </c>
      <c r="J44" s="56">
        <v>1</v>
      </c>
      <c r="K44" s="149"/>
      <c r="L44" s="144"/>
      <c r="M44" s="53"/>
      <c r="N44" s="52" t="s">
        <v>67</v>
      </c>
      <c r="O44" s="152"/>
    </row>
    <row r="45" spans="1:15" ht="48.75" customHeight="1">
      <c r="A45" s="136"/>
      <c r="B45" s="136"/>
      <c r="C45" s="136"/>
      <c r="D45" s="136"/>
      <c r="E45" s="52" t="s">
        <v>2</v>
      </c>
      <c r="F45" s="53" t="s">
        <v>72</v>
      </c>
      <c r="G45" s="54" t="s">
        <v>20</v>
      </c>
      <c r="H45" s="53" t="s">
        <v>23</v>
      </c>
      <c r="I45" s="53">
        <v>90</v>
      </c>
      <c r="J45" s="56">
        <v>1</v>
      </c>
      <c r="K45" s="149"/>
      <c r="L45" s="144"/>
      <c r="M45" s="53"/>
      <c r="N45" s="52"/>
      <c r="O45" s="152"/>
    </row>
    <row r="46" spans="1:15" ht="48.75" customHeight="1">
      <c r="A46" s="136"/>
      <c r="B46" s="136"/>
      <c r="C46" s="136"/>
      <c r="D46" s="136"/>
      <c r="E46" s="52" t="s">
        <v>2</v>
      </c>
      <c r="F46" s="53" t="s">
        <v>73</v>
      </c>
      <c r="G46" s="54" t="s">
        <v>21</v>
      </c>
      <c r="H46" s="53">
        <v>0</v>
      </c>
      <c r="I46" s="53">
        <v>0</v>
      </c>
      <c r="J46" s="56">
        <v>0</v>
      </c>
      <c r="K46" s="149"/>
      <c r="L46" s="144"/>
      <c r="M46" s="53"/>
      <c r="N46" s="52"/>
      <c r="O46" s="152"/>
    </row>
    <row r="47" spans="1:15" ht="157.5" customHeight="1">
      <c r="A47" s="136"/>
      <c r="B47" s="136"/>
      <c r="C47" s="136"/>
      <c r="D47" s="136"/>
      <c r="E47" s="52" t="s">
        <v>2</v>
      </c>
      <c r="F47" s="53" t="s">
        <v>76</v>
      </c>
      <c r="G47" s="54" t="s">
        <v>20</v>
      </c>
      <c r="H47" s="53" t="s">
        <v>77</v>
      </c>
      <c r="I47" s="53">
        <v>60</v>
      </c>
      <c r="J47" s="56">
        <v>1</v>
      </c>
      <c r="K47" s="149"/>
      <c r="L47" s="144"/>
      <c r="M47" s="53"/>
      <c r="N47" s="52"/>
      <c r="O47" s="152"/>
    </row>
    <row r="48" spans="1:15" ht="87" customHeight="1">
      <c r="A48" s="136"/>
      <c r="B48" s="136"/>
      <c r="C48" s="136"/>
      <c r="D48" s="136"/>
      <c r="E48" s="52" t="s">
        <v>2</v>
      </c>
      <c r="F48" s="53" t="s">
        <v>74</v>
      </c>
      <c r="G48" s="54" t="s">
        <v>20</v>
      </c>
      <c r="H48" s="53" t="s">
        <v>75</v>
      </c>
      <c r="I48" s="53">
        <v>66</v>
      </c>
      <c r="J48" s="56">
        <f>I48/95*100%</f>
        <v>0.6947368421052632</v>
      </c>
      <c r="K48" s="150"/>
      <c r="L48" s="145"/>
      <c r="M48" s="52"/>
      <c r="N48" s="52" t="s">
        <v>68</v>
      </c>
      <c r="O48" s="152"/>
    </row>
    <row r="49" spans="1:16" ht="88.5" customHeight="1">
      <c r="A49" s="58" t="s">
        <v>63</v>
      </c>
      <c r="B49" s="137"/>
      <c r="C49" s="136"/>
      <c r="D49" s="146"/>
      <c r="E49" s="52" t="s">
        <v>3</v>
      </c>
      <c r="F49" s="53" t="s">
        <v>38</v>
      </c>
      <c r="G49" s="54" t="s">
        <v>22</v>
      </c>
      <c r="H49" s="59">
        <v>14</v>
      </c>
      <c r="I49" s="60">
        <v>8</v>
      </c>
      <c r="J49" s="61">
        <f>(I49/H49)*100%</f>
        <v>0.5714285714285714</v>
      </c>
      <c r="K49" s="154">
        <f>(J49+J50)/2</f>
        <v>0.7857142857142857</v>
      </c>
      <c r="L49" s="62"/>
      <c r="M49" s="54"/>
      <c r="N49" s="52" t="s">
        <v>48</v>
      </c>
      <c r="O49" s="152"/>
      <c r="P49" s="22"/>
    </row>
    <row r="50" spans="1:16" ht="138" customHeight="1">
      <c r="A50" s="63" t="s">
        <v>64</v>
      </c>
      <c r="B50" s="138"/>
      <c r="C50" s="139"/>
      <c r="D50" s="147"/>
      <c r="E50" s="52" t="s">
        <v>3</v>
      </c>
      <c r="F50" s="53" t="s">
        <v>46</v>
      </c>
      <c r="G50" s="54" t="s">
        <v>22</v>
      </c>
      <c r="H50" s="59">
        <v>1</v>
      </c>
      <c r="I50" s="60">
        <v>1</v>
      </c>
      <c r="J50" s="61">
        <f>(I50/H50)*100%</f>
        <v>1</v>
      </c>
      <c r="K50" s="155"/>
      <c r="L50" s="76"/>
      <c r="M50" s="52"/>
      <c r="N50" s="52" t="s">
        <v>48</v>
      </c>
      <c r="O50" s="153"/>
      <c r="P50" s="22"/>
    </row>
    <row r="51" spans="1:16" ht="25.5" customHeight="1">
      <c r="A51" s="7"/>
      <c r="B51" s="7"/>
      <c r="C51" s="7"/>
      <c r="D51" s="10"/>
      <c r="E51" s="4"/>
      <c r="F51" s="9"/>
      <c r="G51" s="9"/>
      <c r="H51" s="9">
        <f>H19+H20+H21+H28+H29+H30+H31+H32+H33+H34+H41+H42</f>
        <v>1697</v>
      </c>
      <c r="I51" s="9"/>
      <c r="J51" s="17"/>
      <c r="K51" s="9"/>
      <c r="L51" s="9"/>
      <c r="M51" s="8" t="s">
        <v>32</v>
      </c>
      <c r="N51" s="20">
        <f>(O43+O35+O13+O22)/4</f>
        <v>0.741341422283781</v>
      </c>
      <c r="O51" s="19"/>
      <c r="P51" s="23"/>
    </row>
    <row r="52" spans="4:16" ht="25.5" customHeight="1">
      <c r="D52" s="11"/>
      <c r="E52" s="12"/>
      <c r="F52" s="11"/>
      <c r="G52" s="11"/>
      <c r="H52" s="11"/>
      <c r="I52" s="11"/>
      <c r="J52" s="18"/>
      <c r="K52" s="11"/>
      <c r="L52" s="11"/>
      <c r="M52" s="13"/>
      <c r="N52" s="14"/>
      <c r="O52" s="18"/>
      <c r="P52" s="24"/>
    </row>
  </sheetData>
  <sheetProtection/>
  <mergeCells count="34">
    <mergeCell ref="L13:L21"/>
    <mergeCell ref="K28:K34"/>
    <mergeCell ref="E8:K10"/>
    <mergeCell ref="A13:A18"/>
    <mergeCell ref="B13:B21"/>
    <mergeCell ref="C13:C21"/>
    <mergeCell ref="D13:D21"/>
    <mergeCell ref="K13:K18"/>
    <mergeCell ref="O13:O21"/>
    <mergeCell ref="K19:K21"/>
    <mergeCell ref="A22:A25"/>
    <mergeCell ref="B22:B34"/>
    <mergeCell ref="C22:C34"/>
    <mergeCell ref="D22:D34"/>
    <mergeCell ref="K22:K27"/>
    <mergeCell ref="L22:L24"/>
    <mergeCell ref="O22:O34"/>
    <mergeCell ref="L25:L34"/>
    <mergeCell ref="B35:B42"/>
    <mergeCell ref="C35:C42"/>
    <mergeCell ref="D35:D42"/>
    <mergeCell ref="K35:K40"/>
    <mergeCell ref="L35:L40"/>
    <mergeCell ref="O35:O42"/>
    <mergeCell ref="K41:K42"/>
    <mergeCell ref="A43:A48"/>
    <mergeCell ref="B43:B50"/>
    <mergeCell ref="C43:C50"/>
    <mergeCell ref="D43:D48"/>
    <mergeCell ref="K43:K48"/>
    <mergeCell ref="O43:O50"/>
    <mergeCell ref="L44:L48"/>
    <mergeCell ref="D49:D50"/>
    <mergeCell ref="K49:K5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75" zoomScaleSheetLayoutView="75" zoomScalePageLayoutView="0" workbookViewId="0" topLeftCell="A28">
      <selection activeCell="K22" sqref="K22:K27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3.00390625" style="0" customWidth="1"/>
    <col min="4" max="4" width="16.140625" style="0" customWidth="1"/>
    <col min="5" max="5" width="22.00390625" style="0" customWidth="1"/>
    <col min="6" max="6" width="52.7109375" style="0" customWidth="1"/>
    <col min="7" max="7" width="17.7109375" style="0" customWidth="1"/>
    <col min="8" max="8" width="16.57421875" style="0" customWidth="1"/>
    <col min="9" max="9" width="23.7109375" style="0" customWidth="1"/>
    <col min="10" max="10" width="23.421875" style="15" customWidth="1"/>
    <col min="11" max="11" width="13.28125" style="0" customWidth="1"/>
    <col min="12" max="12" width="21.7109375" style="0" customWidth="1"/>
    <col min="13" max="13" width="34.28125" style="0" customWidth="1"/>
    <col min="14" max="14" width="16.28125" style="0" customWidth="1"/>
    <col min="15" max="15" width="9.140625" style="15" customWidth="1"/>
    <col min="16" max="16" width="9.140625" style="21" customWidth="1"/>
  </cols>
  <sheetData>
    <row r="1" ht="15.75">
      <c r="M1" s="5"/>
    </row>
    <row r="2" ht="15.75" customHeight="1">
      <c r="M2" s="5"/>
    </row>
    <row r="3" ht="15.75">
      <c r="M3" s="5"/>
    </row>
    <row r="4" ht="15.75">
      <c r="M4" s="5"/>
    </row>
    <row r="5" ht="15.75">
      <c r="M5" s="5"/>
    </row>
    <row r="6" ht="15.75">
      <c r="M6" s="5"/>
    </row>
    <row r="7" ht="15.75">
      <c r="M7" s="5"/>
    </row>
    <row r="8" spans="5:13" ht="15.75">
      <c r="E8" s="95" t="s">
        <v>80</v>
      </c>
      <c r="F8" s="95"/>
      <c r="G8" s="95"/>
      <c r="H8" s="95"/>
      <c r="I8" s="95"/>
      <c r="J8" s="95"/>
      <c r="K8" s="95"/>
      <c r="M8" s="6"/>
    </row>
    <row r="9" spans="5:13" ht="15.75">
      <c r="E9" s="95"/>
      <c r="F9" s="95"/>
      <c r="G9" s="95"/>
      <c r="H9" s="95"/>
      <c r="I9" s="95"/>
      <c r="J9" s="95"/>
      <c r="K9" s="95"/>
      <c r="M9" s="6"/>
    </row>
    <row r="10" spans="5:11" ht="15">
      <c r="E10" s="95"/>
      <c r="F10" s="95"/>
      <c r="G10" s="95"/>
      <c r="H10" s="95"/>
      <c r="I10" s="95"/>
      <c r="J10" s="95"/>
      <c r="K10" s="95"/>
    </row>
    <row r="12" spans="1:15" ht="204.75">
      <c r="A12" s="1" t="s">
        <v>50</v>
      </c>
      <c r="B12" s="1" t="s">
        <v>0</v>
      </c>
      <c r="C12" s="1" t="s">
        <v>4</v>
      </c>
      <c r="D12" s="1" t="s">
        <v>5</v>
      </c>
      <c r="E12" s="1" t="s">
        <v>1</v>
      </c>
      <c r="F12" s="2" t="s">
        <v>14</v>
      </c>
      <c r="G12" s="3" t="s">
        <v>11</v>
      </c>
      <c r="H12" s="3" t="s">
        <v>6</v>
      </c>
      <c r="I12" s="3" t="s">
        <v>49</v>
      </c>
      <c r="J12" s="16" t="s">
        <v>7</v>
      </c>
      <c r="K12" s="3" t="s">
        <v>8</v>
      </c>
      <c r="L12" s="3" t="s">
        <v>8</v>
      </c>
      <c r="M12" s="3" t="s">
        <v>9</v>
      </c>
      <c r="N12" s="3" t="s">
        <v>10</v>
      </c>
      <c r="O12" s="16" t="s">
        <v>12</v>
      </c>
    </row>
    <row r="13" spans="1:15" ht="81" customHeight="1">
      <c r="A13" s="96"/>
      <c r="B13" s="96" t="s">
        <v>15</v>
      </c>
      <c r="C13" s="96" t="s">
        <v>34</v>
      </c>
      <c r="D13" s="99" t="s">
        <v>13</v>
      </c>
      <c r="E13" s="26" t="s">
        <v>2</v>
      </c>
      <c r="F13" s="27" t="s">
        <v>16</v>
      </c>
      <c r="G13" s="28" t="s">
        <v>20</v>
      </c>
      <c r="H13" s="29">
        <v>100</v>
      </c>
      <c r="I13" s="29">
        <v>100</v>
      </c>
      <c r="J13" s="30">
        <v>1</v>
      </c>
      <c r="K13" s="177">
        <f>(J13+J14+J15+J16+J17+J18)/6</f>
        <v>0.7789473684210527</v>
      </c>
      <c r="L13" s="102"/>
      <c r="M13" s="28"/>
      <c r="N13" s="26" t="s">
        <v>65</v>
      </c>
      <c r="O13" s="163">
        <f>(K13+K19)/2</f>
        <v>0.7090504037872459</v>
      </c>
    </row>
    <row r="14" spans="1:15" ht="68.25" customHeight="1">
      <c r="A14" s="97"/>
      <c r="B14" s="98"/>
      <c r="C14" s="98"/>
      <c r="D14" s="100"/>
      <c r="E14" s="26" t="s">
        <v>2</v>
      </c>
      <c r="F14" s="27" t="s">
        <v>17</v>
      </c>
      <c r="G14" s="28" t="s">
        <v>21</v>
      </c>
      <c r="H14" s="29">
        <v>0</v>
      </c>
      <c r="I14" s="29">
        <v>18</v>
      </c>
      <c r="J14" s="30">
        <v>0</v>
      </c>
      <c r="K14" s="167"/>
      <c r="L14" s="103"/>
      <c r="M14" s="26"/>
      <c r="N14" s="26" t="s">
        <v>66</v>
      </c>
      <c r="O14" s="164"/>
    </row>
    <row r="15" spans="1:15" ht="66" customHeight="1">
      <c r="A15" s="97"/>
      <c r="B15" s="98"/>
      <c r="C15" s="98"/>
      <c r="D15" s="100"/>
      <c r="E15" s="26" t="s">
        <v>2</v>
      </c>
      <c r="F15" s="27" t="s">
        <v>18</v>
      </c>
      <c r="G15" s="28" t="s">
        <v>20</v>
      </c>
      <c r="H15" s="29" t="s">
        <v>23</v>
      </c>
      <c r="I15" s="29">
        <v>90</v>
      </c>
      <c r="J15" s="30">
        <v>1</v>
      </c>
      <c r="K15" s="167"/>
      <c r="L15" s="103"/>
      <c r="M15" s="28"/>
      <c r="N15" s="26" t="s">
        <v>67</v>
      </c>
      <c r="O15" s="164"/>
    </row>
    <row r="16" spans="1:15" ht="51" customHeight="1">
      <c r="A16" s="97"/>
      <c r="B16" s="98"/>
      <c r="C16" s="98"/>
      <c r="D16" s="100"/>
      <c r="E16" s="26" t="s">
        <v>2</v>
      </c>
      <c r="F16" s="27" t="s">
        <v>19</v>
      </c>
      <c r="G16" s="28" t="s">
        <v>20</v>
      </c>
      <c r="H16" s="29" t="s">
        <v>23</v>
      </c>
      <c r="I16" s="29">
        <v>90</v>
      </c>
      <c r="J16" s="30">
        <v>1</v>
      </c>
      <c r="K16" s="167"/>
      <c r="L16" s="104"/>
      <c r="M16" s="28"/>
      <c r="N16" s="26" t="s">
        <v>68</v>
      </c>
      <c r="O16" s="164"/>
    </row>
    <row r="17" spans="1:15" ht="167.25" customHeight="1">
      <c r="A17" s="97"/>
      <c r="B17" s="98"/>
      <c r="C17" s="98"/>
      <c r="D17" s="100"/>
      <c r="E17" s="26" t="s">
        <v>2</v>
      </c>
      <c r="F17" s="27" t="s">
        <v>70</v>
      </c>
      <c r="G17" s="28" t="s">
        <v>20</v>
      </c>
      <c r="H17" s="29" t="s">
        <v>77</v>
      </c>
      <c r="I17" s="29">
        <v>60</v>
      </c>
      <c r="J17" s="30">
        <v>1</v>
      </c>
      <c r="K17" s="167"/>
      <c r="L17" s="104"/>
      <c r="M17" s="28"/>
      <c r="N17" s="26"/>
      <c r="O17" s="164"/>
    </row>
    <row r="18" spans="1:15" ht="59.25" customHeight="1">
      <c r="A18" s="97"/>
      <c r="B18" s="98"/>
      <c r="C18" s="98"/>
      <c r="D18" s="100"/>
      <c r="E18" s="26" t="s">
        <v>2</v>
      </c>
      <c r="F18" s="27" t="s">
        <v>78</v>
      </c>
      <c r="G18" s="28" t="s">
        <v>20</v>
      </c>
      <c r="H18" s="29" t="s">
        <v>75</v>
      </c>
      <c r="I18" s="29">
        <v>64</v>
      </c>
      <c r="J18" s="30">
        <f>I18/95*100%</f>
        <v>0.6736842105263158</v>
      </c>
      <c r="K18" s="167"/>
      <c r="L18" s="104"/>
      <c r="M18" s="28"/>
      <c r="N18" s="28" t="s">
        <v>27</v>
      </c>
      <c r="O18" s="164"/>
    </row>
    <row r="19" spans="1:15" ht="108.75" customHeight="1">
      <c r="A19" s="77" t="s">
        <v>51</v>
      </c>
      <c r="B19" s="98"/>
      <c r="C19" s="98"/>
      <c r="D19" s="100"/>
      <c r="E19" s="26" t="s">
        <v>3</v>
      </c>
      <c r="F19" s="27" t="s">
        <v>37</v>
      </c>
      <c r="G19" s="28" t="s">
        <v>22</v>
      </c>
      <c r="H19" s="29">
        <v>18</v>
      </c>
      <c r="I19" s="32">
        <v>12</v>
      </c>
      <c r="J19" s="30">
        <f>(I19/H19)*100%</f>
        <v>0.6666666666666666</v>
      </c>
      <c r="K19" s="166">
        <f>(J19+J20+J21)/3</f>
        <v>0.6391534391534391</v>
      </c>
      <c r="L19" s="104"/>
      <c r="M19" s="26"/>
      <c r="N19" s="26" t="s">
        <v>28</v>
      </c>
      <c r="O19" s="164"/>
    </row>
    <row r="20" spans="1:15" ht="96" customHeight="1">
      <c r="A20" s="77" t="s">
        <v>52</v>
      </c>
      <c r="B20" s="98"/>
      <c r="C20" s="98"/>
      <c r="D20" s="100"/>
      <c r="E20" s="26" t="s">
        <v>3</v>
      </c>
      <c r="F20" s="27" t="s">
        <v>38</v>
      </c>
      <c r="G20" s="28" t="s">
        <v>22</v>
      </c>
      <c r="H20" s="29">
        <v>45</v>
      </c>
      <c r="I20" s="32">
        <v>37</v>
      </c>
      <c r="J20" s="30">
        <f>(I20/H20)*100%</f>
        <v>0.8222222222222222</v>
      </c>
      <c r="K20" s="167"/>
      <c r="L20" s="104"/>
      <c r="M20" s="26"/>
      <c r="N20" s="26" t="s">
        <v>28</v>
      </c>
      <c r="O20" s="164"/>
    </row>
    <row r="21" spans="1:15" ht="57.75" customHeight="1">
      <c r="A21" s="77" t="s">
        <v>53</v>
      </c>
      <c r="B21" s="98"/>
      <c r="C21" s="98"/>
      <c r="D21" s="100"/>
      <c r="E21" s="26" t="s">
        <v>3</v>
      </c>
      <c r="F21" s="27" t="s">
        <v>39</v>
      </c>
      <c r="G21" s="28" t="s">
        <v>22</v>
      </c>
      <c r="H21" s="29">
        <v>7</v>
      </c>
      <c r="I21" s="32">
        <v>3</v>
      </c>
      <c r="J21" s="30">
        <f>(I21/H21)*100%</f>
        <v>0.42857142857142855</v>
      </c>
      <c r="K21" s="168"/>
      <c r="L21" s="105"/>
      <c r="M21" s="26"/>
      <c r="N21" s="26" t="s">
        <v>28</v>
      </c>
      <c r="O21" s="165"/>
    </row>
    <row r="22" spans="1:15" ht="77.25" customHeight="1">
      <c r="A22" s="110"/>
      <c r="B22" s="110" t="s">
        <v>15</v>
      </c>
      <c r="C22" s="110" t="s">
        <v>33</v>
      </c>
      <c r="D22" s="114" t="s">
        <v>13</v>
      </c>
      <c r="E22" s="33" t="s">
        <v>2</v>
      </c>
      <c r="F22" s="34" t="s">
        <v>16</v>
      </c>
      <c r="G22" s="35" t="s">
        <v>20</v>
      </c>
      <c r="H22" s="36" t="s">
        <v>29</v>
      </c>
      <c r="I22" s="36">
        <v>23</v>
      </c>
      <c r="J22" s="81">
        <v>1</v>
      </c>
      <c r="K22" s="169">
        <f>(J22+J23+J24+J25+J26+J27)/6</f>
        <v>0.7842105263157895</v>
      </c>
      <c r="L22" s="119"/>
      <c r="M22" s="35"/>
      <c r="N22" s="33" t="s">
        <v>24</v>
      </c>
      <c r="O22" s="171">
        <f>(K22+K28)/2</f>
        <v>0.7652565817748156</v>
      </c>
    </row>
    <row r="23" spans="1:15" ht="45.75" customHeight="1">
      <c r="A23" s="111"/>
      <c r="B23" s="112"/>
      <c r="C23" s="112"/>
      <c r="D23" s="115"/>
      <c r="E23" s="33" t="s">
        <v>2</v>
      </c>
      <c r="F23" s="34" t="s">
        <v>17</v>
      </c>
      <c r="G23" s="35" t="s">
        <v>21</v>
      </c>
      <c r="H23" s="36">
        <v>0</v>
      </c>
      <c r="I23" s="36">
        <v>0</v>
      </c>
      <c r="J23" s="81">
        <v>0</v>
      </c>
      <c r="K23" s="170"/>
      <c r="L23" s="120"/>
      <c r="M23" s="35"/>
      <c r="N23" s="33" t="s">
        <v>31</v>
      </c>
      <c r="O23" s="172"/>
    </row>
    <row r="24" spans="1:15" ht="32.25" customHeight="1">
      <c r="A24" s="111"/>
      <c r="B24" s="112"/>
      <c r="C24" s="112"/>
      <c r="D24" s="115"/>
      <c r="E24" s="33" t="s">
        <v>2</v>
      </c>
      <c r="F24" s="34" t="s">
        <v>18</v>
      </c>
      <c r="G24" s="35" t="s">
        <v>20</v>
      </c>
      <c r="H24" s="36" t="s">
        <v>23</v>
      </c>
      <c r="I24" s="36">
        <v>90</v>
      </c>
      <c r="J24" s="81">
        <v>1</v>
      </c>
      <c r="K24" s="170"/>
      <c r="L24" s="121"/>
      <c r="M24" s="35"/>
      <c r="N24" s="33" t="s">
        <v>81</v>
      </c>
      <c r="O24" s="172"/>
    </row>
    <row r="25" spans="1:15" ht="60.75" customHeight="1">
      <c r="A25" s="111"/>
      <c r="B25" s="112"/>
      <c r="C25" s="112"/>
      <c r="D25" s="115"/>
      <c r="E25" s="33" t="s">
        <v>2</v>
      </c>
      <c r="F25" s="34" t="s">
        <v>19</v>
      </c>
      <c r="G25" s="35" t="s">
        <v>20</v>
      </c>
      <c r="H25" s="36" t="s">
        <v>23</v>
      </c>
      <c r="I25" s="36">
        <v>90</v>
      </c>
      <c r="J25" s="81">
        <v>1</v>
      </c>
      <c r="K25" s="170"/>
      <c r="L25" s="119"/>
      <c r="M25" s="35"/>
      <c r="N25" s="33" t="s">
        <v>82</v>
      </c>
      <c r="O25" s="172"/>
    </row>
    <row r="26" spans="1:15" ht="119.25" customHeight="1">
      <c r="A26" s="78"/>
      <c r="B26" s="112"/>
      <c r="C26" s="112"/>
      <c r="D26" s="115"/>
      <c r="E26" s="33" t="s">
        <v>2</v>
      </c>
      <c r="F26" s="34" t="s">
        <v>70</v>
      </c>
      <c r="G26" s="35" t="s">
        <v>20</v>
      </c>
      <c r="H26" s="36" t="s">
        <v>77</v>
      </c>
      <c r="I26" s="36">
        <v>60</v>
      </c>
      <c r="J26" s="81">
        <v>1</v>
      </c>
      <c r="K26" s="170"/>
      <c r="L26" s="120"/>
      <c r="M26" s="35"/>
      <c r="N26" s="33" t="s">
        <v>27</v>
      </c>
      <c r="O26" s="172"/>
    </row>
    <row r="27" spans="1:15" ht="56.25" customHeight="1">
      <c r="A27" s="79"/>
      <c r="B27" s="112"/>
      <c r="C27" s="112"/>
      <c r="D27" s="115"/>
      <c r="E27" s="33" t="s">
        <v>2</v>
      </c>
      <c r="F27" s="34" t="s">
        <v>78</v>
      </c>
      <c r="G27" s="35" t="s">
        <v>20</v>
      </c>
      <c r="H27" s="36" t="s">
        <v>75</v>
      </c>
      <c r="I27" s="36">
        <v>67</v>
      </c>
      <c r="J27" s="81">
        <f>I27/95*100%</f>
        <v>0.7052631578947368</v>
      </c>
      <c r="K27" s="170"/>
      <c r="L27" s="120"/>
      <c r="M27" s="35"/>
      <c r="N27" s="35" t="s">
        <v>27</v>
      </c>
      <c r="O27" s="172"/>
    </row>
    <row r="28" spans="1:15" ht="86.25" customHeight="1">
      <c r="A28" s="79" t="s">
        <v>56</v>
      </c>
      <c r="B28" s="112"/>
      <c r="C28" s="112"/>
      <c r="D28" s="115"/>
      <c r="E28" s="33" t="s">
        <v>3</v>
      </c>
      <c r="F28" s="34" t="s">
        <v>38</v>
      </c>
      <c r="G28" s="35" t="s">
        <v>22</v>
      </c>
      <c r="H28" s="36">
        <v>517</v>
      </c>
      <c r="I28" s="39">
        <v>353</v>
      </c>
      <c r="J28" s="81">
        <f>I28/H28*100%</f>
        <v>0.6827852998065764</v>
      </c>
      <c r="K28" s="174">
        <f>(J28+J29+J30+J31+J32+J33+J34)/7</f>
        <v>0.7463026372338416</v>
      </c>
      <c r="L28" s="120"/>
      <c r="M28" s="33"/>
      <c r="N28" s="33" t="s">
        <v>47</v>
      </c>
      <c r="O28" s="172"/>
    </row>
    <row r="29" spans="1:15" ht="91.5" customHeight="1">
      <c r="A29" s="79" t="s">
        <v>54</v>
      </c>
      <c r="B29" s="112"/>
      <c r="C29" s="112"/>
      <c r="D29" s="115"/>
      <c r="E29" s="33" t="s">
        <v>3</v>
      </c>
      <c r="F29" s="34" t="s">
        <v>40</v>
      </c>
      <c r="G29" s="35" t="s">
        <v>22</v>
      </c>
      <c r="H29" s="36">
        <v>124</v>
      </c>
      <c r="I29" s="39">
        <v>108</v>
      </c>
      <c r="J29" s="81">
        <f aca="true" t="shared" si="0" ref="J29:J34">(I29/H29)*100%</f>
        <v>0.8709677419354839</v>
      </c>
      <c r="K29" s="175"/>
      <c r="L29" s="120"/>
      <c r="M29" s="33"/>
      <c r="N29" s="33" t="s">
        <v>47</v>
      </c>
      <c r="O29" s="172"/>
    </row>
    <row r="30" spans="1:15" ht="83.25" customHeight="1">
      <c r="A30" s="79" t="s">
        <v>55</v>
      </c>
      <c r="B30" s="112"/>
      <c r="C30" s="112"/>
      <c r="D30" s="115"/>
      <c r="E30" s="33" t="s">
        <v>3</v>
      </c>
      <c r="F30" s="34" t="s">
        <v>41</v>
      </c>
      <c r="G30" s="35" t="s">
        <v>22</v>
      </c>
      <c r="H30" s="36">
        <v>37</v>
      </c>
      <c r="I30" s="39">
        <v>37</v>
      </c>
      <c r="J30" s="81">
        <f t="shared" si="0"/>
        <v>1</v>
      </c>
      <c r="K30" s="175"/>
      <c r="L30" s="120"/>
      <c r="M30" s="33"/>
      <c r="N30" s="33" t="s">
        <v>47</v>
      </c>
      <c r="O30" s="172"/>
    </row>
    <row r="31" spans="1:15" ht="62.25" customHeight="1">
      <c r="A31" s="79" t="s">
        <v>57</v>
      </c>
      <c r="B31" s="112"/>
      <c r="C31" s="112"/>
      <c r="D31" s="115"/>
      <c r="E31" s="33" t="s">
        <v>3</v>
      </c>
      <c r="F31" s="34" t="s">
        <v>42</v>
      </c>
      <c r="G31" s="35" t="s">
        <v>22</v>
      </c>
      <c r="H31" s="36">
        <v>200</v>
      </c>
      <c r="I31" s="39">
        <v>115</v>
      </c>
      <c r="J31" s="81">
        <f t="shared" si="0"/>
        <v>0.575</v>
      </c>
      <c r="K31" s="175"/>
      <c r="L31" s="120"/>
      <c r="M31" s="33"/>
      <c r="N31" s="33" t="s">
        <v>47</v>
      </c>
      <c r="O31" s="172"/>
    </row>
    <row r="32" spans="1:15" ht="81.75" customHeight="1">
      <c r="A32" s="79" t="s">
        <v>58</v>
      </c>
      <c r="B32" s="112"/>
      <c r="C32" s="112"/>
      <c r="D32" s="115"/>
      <c r="E32" s="33" t="s">
        <v>3</v>
      </c>
      <c r="F32" s="34" t="s">
        <v>43</v>
      </c>
      <c r="G32" s="35" t="s">
        <v>22</v>
      </c>
      <c r="H32" s="36">
        <v>510</v>
      </c>
      <c r="I32" s="39">
        <v>350</v>
      </c>
      <c r="J32" s="81">
        <f t="shared" si="0"/>
        <v>0.6862745098039216</v>
      </c>
      <c r="K32" s="175"/>
      <c r="L32" s="120"/>
      <c r="M32" s="33"/>
      <c r="N32" s="33" t="s">
        <v>47</v>
      </c>
      <c r="O32" s="172"/>
    </row>
    <row r="33" spans="1:15" ht="61.5" customHeight="1">
      <c r="A33" s="79" t="s">
        <v>59</v>
      </c>
      <c r="B33" s="112"/>
      <c r="C33" s="112"/>
      <c r="D33" s="115"/>
      <c r="E33" s="33" t="s">
        <v>3</v>
      </c>
      <c r="F33" s="34" t="s">
        <v>44</v>
      </c>
      <c r="G33" s="35" t="s">
        <v>22</v>
      </c>
      <c r="H33" s="36">
        <v>165</v>
      </c>
      <c r="I33" s="39">
        <v>150</v>
      </c>
      <c r="J33" s="81">
        <f t="shared" si="0"/>
        <v>0.9090909090909091</v>
      </c>
      <c r="K33" s="175"/>
      <c r="L33" s="120"/>
      <c r="M33" s="33"/>
      <c r="N33" s="33" t="s">
        <v>47</v>
      </c>
      <c r="O33" s="172"/>
    </row>
    <row r="34" spans="1:15" ht="78" customHeight="1">
      <c r="A34" s="80" t="s">
        <v>60</v>
      </c>
      <c r="B34" s="113"/>
      <c r="C34" s="113"/>
      <c r="D34" s="116"/>
      <c r="E34" s="33" t="s">
        <v>3</v>
      </c>
      <c r="F34" s="34" t="s">
        <v>45</v>
      </c>
      <c r="G34" s="35" t="s">
        <v>22</v>
      </c>
      <c r="H34" s="36">
        <v>4</v>
      </c>
      <c r="I34" s="39">
        <v>2</v>
      </c>
      <c r="J34" s="81">
        <f t="shared" si="0"/>
        <v>0.5</v>
      </c>
      <c r="K34" s="176"/>
      <c r="L34" s="121"/>
      <c r="M34" s="35"/>
      <c r="N34" s="33" t="s">
        <v>47</v>
      </c>
      <c r="O34" s="173"/>
    </row>
    <row r="35" spans="1:15" ht="73.5" customHeight="1">
      <c r="A35" s="83"/>
      <c r="B35" s="122" t="s">
        <v>15</v>
      </c>
      <c r="C35" s="123" t="s">
        <v>35</v>
      </c>
      <c r="D35" s="125" t="s">
        <v>13</v>
      </c>
      <c r="E35" s="42" t="s">
        <v>2</v>
      </c>
      <c r="F35" s="82" t="s">
        <v>16</v>
      </c>
      <c r="G35" s="44" t="s">
        <v>20</v>
      </c>
      <c r="H35" s="82">
        <v>100</v>
      </c>
      <c r="I35" s="82">
        <v>100</v>
      </c>
      <c r="J35" s="45">
        <v>1</v>
      </c>
      <c r="K35" s="156">
        <f>(J35+J36+J37+J38+J39+J40)/6</f>
        <v>0.7719298245614036</v>
      </c>
      <c r="L35" s="130"/>
      <c r="M35" s="44"/>
      <c r="N35" s="42" t="s">
        <v>65</v>
      </c>
      <c r="O35" s="159">
        <f>(K35+K41)/2</f>
        <v>0.8817982456140352</v>
      </c>
    </row>
    <row r="36" spans="1:15" ht="72" customHeight="1">
      <c r="A36" s="84"/>
      <c r="B36" s="122"/>
      <c r="C36" s="124"/>
      <c r="D36" s="126"/>
      <c r="E36" s="42" t="s">
        <v>2</v>
      </c>
      <c r="F36" s="82" t="s">
        <v>18</v>
      </c>
      <c r="G36" s="44" t="s">
        <v>20</v>
      </c>
      <c r="H36" s="82" t="s">
        <v>23</v>
      </c>
      <c r="I36" s="82">
        <v>90</v>
      </c>
      <c r="J36" s="45">
        <v>1</v>
      </c>
      <c r="K36" s="157"/>
      <c r="L36" s="131"/>
      <c r="M36" s="44"/>
      <c r="N36" s="42" t="s">
        <v>83</v>
      </c>
      <c r="O36" s="160"/>
    </row>
    <row r="37" spans="1:15" ht="50.25" customHeight="1">
      <c r="A37" s="84"/>
      <c r="B37" s="122"/>
      <c r="C37" s="124"/>
      <c r="D37" s="126"/>
      <c r="E37" s="42" t="s">
        <v>2</v>
      </c>
      <c r="F37" s="82" t="s">
        <v>19</v>
      </c>
      <c r="G37" s="44" t="s">
        <v>20</v>
      </c>
      <c r="H37" s="82" t="s">
        <v>23</v>
      </c>
      <c r="I37" s="82">
        <v>90</v>
      </c>
      <c r="J37" s="45">
        <v>1</v>
      </c>
      <c r="K37" s="157"/>
      <c r="L37" s="131"/>
      <c r="M37" s="44"/>
      <c r="N37" s="42"/>
      <c r="O37" s="160"/>
    </row>
    <row r="38" spans="1:15" ht="163.5" customHeight="1">
      <c r="A38" s="84"/>
      <c r="B38" s="122"/>
      <c r="C38" s="124"/>
      <c r="D38" s="126"/>
      <c r="E38" s="42" t="s">
        <v>2</v>
      </c>
      <c r="F38" s="82" t="s">
        <v>76</v>
      </c>
      <c r="G38" s="44" t="s">
        <v>20</v>
      </c>
      <c r="H38" s="82" t="s">
        <v>77</v>
      </c>
      <c r="I38" s="82">
        <v>60</v>
      </c>
      <c r="J38" s="45">
        <v>1</v>
      </c>
      <c r="K38" s="157"/>
      <c r="L38" s="131"/>
      <c r="M38" s="44"/>
      <c r="N38" s="42"/>
      <c r="O38" s="160"/>
    </row>
    <row r="39" spans="1:15" ht="58.5" customHeight="1">
      <c r="A39" s="84"/>
      <c r="B39" s="122"/>
      <c r="C39" s="124"/>
      <c r="D39" s="126"/>
      <c r="E39" s="42" t="s">
        <v>2</v>
      </c>
      <c r="F39" s="82" t="s">
        <v>73</v>
      </c>
      <c r="G39" s="44" t="s">
        <v>21</v>
      </c>
      <c r="H39" s="82">
        <v>0</v>
      </c>
      <c r="I39" s="82">
        <v>0</v>
      </c>
      <c r="J39" s="45">
        <v>0</v>
      </c>
      <c r="K39" s="157"/>
      <c r="L39" s="131"/>
      <c r="M39" s="44"/>
      <c r="N39" s="42"/>
      <c r="O39" s="160"/>
    </row>
    <row r="40" spans="1:15" ht="44.25" customHeight="1">
      <c r="A40" s="84"/>
      <c r="B40" s="122"/>
      <c r="C40" s="124"/>
      <c r="D40" s="126"/>
      <c r="E40" s="42" t="s">
        <v>2</v>
      </c>
      <c r="F40" s="82" t="s">
        <v>74</v>
      </c>
      <c r="G40" s="44" t="s">
        <v>20</v>
      </c>
      <c r="H40" s="82" t="s">
        <v>75</v>
      </c>
      <c r="I40" s="82">
        <v>60</v>
      </c>
      <c r="J40" s="45">
        <f>I40/95*100%</f>
        <v>0.631578947368421</v>
      </c>
      <c r="K40" s="158"/>
      <c r="L40" s="132"/>
      <c r="M40" s="44"/>
      <c r="N40" s="47" t="s">
        <v>82</v>
      </c>
      <c r="O40" s="160"/>
    </row>
    <row r="41" spans="1:15" ht="85.5" customHeight="1">
      <c r="A41" s="84" t="s">
        <v>61</v>
      </c>
      <c r="B41" s="122"/>
      <c r="C41" s="124"/>
      <c r="D41" s="126"/>
      <c r="E41" s="42" t="s">
        <v>3</v>
      </c>
      <c r="F41" s="82" t="s">
        <v>38</v>
      </c>
      <c r="G41" s="44" t="s">
        <v>22</v>
      </c>
      <c r="H41" s="82">
        <v>60</v>
      </c>
      <c r="I41" s="48">
        <v>59</v>
      </c>
      <c r="J41" s="45">
        <f>(I41/H41)*100%</f>
        <v>0.9833333333333333</v>
      </c>
      <c r="K41" s="156">
        <f>(J41+J42)/2</f>
        <v>0.9916666666666667</v>
      </c>
      <c r="L41" s="86"/>
      <c r="M41" s="42"/>
      <c r="N41" s="47" t="s">
        <v>69</v>
      </c>
      <c r="O41" s="160"/>
    </row>
    <row r="42" spans="1:15" ht="173.25" customHeight="1">
      <c r="A42" s="50" t="s">
        <v>62</v>
      </c>
      <c r="B42" s="122"/>
      <c r="C42" s="124"/>
      <c r="D42" s="126"/>
      <c r="E42" s="42" t="s">
        <v>3</v>
      </c>
      <c r="F42" s="82" t="s">
        <v>46</v>
      </c>
      <c r="G42" s="44" t="s">
        <v>22</v>
      </c>
      <c r="H42" s="82">
        <v>10</v>
      </c>
      <c r="I42" s="48">
        <v>10</v>
      </c>
      <c r="J42" s="45">
        <f>(I42/H42)*100%</f>
        <v>1</v>
      </c>
      <c r="K42" s="162"/>
      <c r="L42" s="85"/>
      <c r="M42" s="42"/>
      <c r="N42" s="42" t="s">
        <v>48</v>
      </c>
      <c r="O42" s="161"/>
    </row>
    <row r="43" spans="1:15" ht="78.75" customHeight="1">
      <c r="A43" s="135"/>
      <c r="B43" s="135" t="s">
        <v>15</v>
      </c>
      <c r="C43" s="135" t="s">
        <v>36</v>
      </c>
      <c r="D43" s="135" t="s">
        <v>13</v>
      </c>
      <c r="E43" s="52" t="s">
        <v>2</v>
      </c>
      <c r="F43" s="53" t="s">
        <v>16</v>
      </c>
      <c r="G43" s="54" t="s">
        <v>20</v>
      </c>
      <c r="H43" s="55">
        <v>100</v>
      </c>
      <c r="I43" s="55">
        <v>100</v>
      </c>
      <c r="J43" s="56">
        <f>(I43/H43)*100%</f>
        <v>1</v>
      </c>
      <c r="K43" s="148">
        <f>(J43+J44+J45+J46+J47+J48)/6</f>
        <v>0.7824561403508773</v>
      </c>
      <c r="L43" s="87"/>
      <c r="M43" s="54"/>
      <c r="N43" s="52" t="s">
        <v>65</v>
      </c>
      <c r="O43" s="151">
        <f>(K43+K49)/2</f>
        <v>0.8376566416040101</v>
      </c>
    </row>
    <row r="44" spans="1:15" ht="48.75" customHeight="1">
      <c r="A44" s="136"/>
      <c r="B44" s="136"/>
      <c r="C44" s="136"/>
      <c r="D44" s="136"/>
      <c r="E44" s="52" t="s">
        <v>2</v>
      </c>
      <c r="F44" s="53" t="s">
        <v>18</v>
      </c>
      <c r="G44" s="54" t="s">
        <v>20</v>
      </c>
      <c r="H44" s="53" t="s">
        <v>23</v>
      </c>
      <c r="I44" s="53">
        <v>90</v>
      </c>
      <c r="J44" s="56">
        <v>1</v>
      </c>
      <c r="K44" s="149"/>
      <c r="L44" s="144"/>
      <c r="M44" s="53"/>
      <c r="N44" s="52" t="s">
        <v>67</v>
      </c>
      <c r="O44" s="152"/>
    </row>
    <row r="45" spans="1:15" ht="48.75" customHeight="1">
      <c r="A45" s="136"/>
      <c r="B45" s="136"/>
      <c r="C45" s="136"/>
      <c r="D45" s="136"/>
      <c r="E45" s="52" t="s">
        <v>2</v>
      </c>
      <c r="F45" s="53" t="s">
        <v>72</v>
      </c>
      <c r="G45" s="54" t="s">
        <v>20</v>
      </c>
      <c r="H45" s="53" t="s">
        <v>23</v>
      </c>
      <c r="I45" s="53">
        <v>90</v>
      </c>
      <c r="J45" s="56">
        <v>1</v>
      </c>
      <c r="K45" s="149"/>
      <c r="L45" s="144"/>
      <c r="M45" s="53"/>
      <c r="N45" s="52"/>
      <c r="O45" s="152"/>
    </row>
    <row r="46" spans="1:15" ht="48.75" customHeight="1">
      <c r="A46" s="136"/>
      <c r="B46" s="136"/>
      <c r="C46" s="136"/>
      <c r="D46" s="136"/>
      <c r="E46" s="52" t="s">
        <v>2</v>
      </c>
      <c r="F46" s="53" t="s">
        <v>73</v>
      </c>
      <c r="G46" s="54" t="s">
        <v>21</v>
      </c>
      <c r="H46" s="53">
        <v>0</v>
      </c>
      <c r="I46" s="53">
        <v>0</v>
      </c>
      <c r="J46" s="56">
        <v>0</v>
      </c>
      <c r="K46" s="149"/>
      <c r="L46" s="144"/>
      <c r="M46" s="53"/>
      <c r="N46" s="52"/>
      <c r="O46" s="152"/>
    </row>
    <row r="47" spans="1:15" ht="157.5" customHeight="1">
      <c r="A47" s="136"/>
      <c r="B47" s="136"/>
      <c r="C47" s="136"/>
      <c r="D47" s="136"/>
      <c r="E47" s="52" t="s">
        <v>2</v>
      </c>
      <c r="F47" s="53" t="s">
        <v>76</v>
      </c>
      <c r="G47" s="54" t="s">
        <v>20</v>
      </c>
      <c r="H47" s="53" t="s">
        <v>77</v>
      </c>
      <c r="I47" s="53">
        <v>60</v>
      </c>
      <c r="J47" s="56">
        <v>1</v>
      </c>
      <c r="K47" s="149"/>
      <c r="L47" s="144"/>
      <c r="M47" s="53"/>
      <c r="N47" s="52"/>
      <c r="O47" s="152"/>
    </row>
    <row r="48" spans="1:15" ht="87" customHeight="1">
      <c r="A48" s="136"/>
      <c r="B48" s="136"/>
      <c r="C48" s="136"/>
      <c r="D48" s="136"/>
      <c r="E48" s="52" t="s">
        <v>2</v>
      </c>
      <c r="F48" s="53" t="s">
        <v>74</v>
      </c>
      <c r="G48" s="54" t="s">
        <v>20</v>
      </c>
      <c r="H48" s="53" t="s">
        <v>75</v>
      </c>
      <c r="I48" s="53">
        <v>66</v>
      </c>
      <c r="J48" s="56">
        <f>I48/95*100%</f>
        <v>0.6947368421052632</v>
      </c>
      <c r="K48" s="150"/>
      <c r="L48" s="145"/>
      <c r="M48" s="52"/>
      <c r="N48" s="52" t="s">
        <v>68</v>
      </c>
      <c r="O48" s="152"/>
    </row>
    <row r="49" spans="1:16" ht="88.5" customHeight="1">
      <c r="A49" s="58" t="s">
        <v>63</v>
      </c>
      <c r="B49" s="137"/>
      <c r="C49" s="136"/>
      <c r="D49" s="146"/>
      <c r="E49" s="52" t="s">
        <v>3</v>
      </c>
      <c r="F49" s="53" t="s">
        <v>38</v>
      </c>
      <c r="G49" s="54" t="s">
        <v>22</v>
      </c>
      <c r="H49" s="59">
        <v>14</v>
      </c>
      <c r="I49" s="60">
        <v>11</v>
      </c>
      <c r="J49" s="61">
        <f>(I49/H49)*100%</f>
        <v>0.7857142857142857</v>
      </c>
      <c r="K49" s="154">
        <f>(J49+J50)/2</f>
        <v>0.8928571428571428</v>
      </c>
      <c r="L49" s="62"/>
      <c r="M49" s="54"/>
      <c r="N49" s="52" t="s">
        <v>48</v>
      </c>
      <c r="O49" s="152"/>
      <c r="P49" s="22"/>
    </row>
    <row r="50" spans="1:16" ht="138" customHeight="1">
      <c r="A50" s="63" t="s">
        <v>64</v>
      </c>
      <c r="B50" s="138"/>
      <c r="C50" s="139"/>
      <c r="D50" s="147"/>
      <c r="E50" s="52" t="s">
        <v>3</v>
      </c>
      <c r="F50" s="53" t="s">
        <v>46</v>
      </c>
      <c r="G50" s="54" t="s">
        <v>22</v>
      </c>
      <c r="H50" s="59">
        <v>1</v>
      </c>
      <c r="I50" s="60">
        <v>1</v>
      </c>
      <c r="J50" s="61">
        <f>(I50/H50)*100%</f>
        <v>1</v>
      </c>
      <c r="K50" s="155"/>
      <c r="L50" s="88"/>
      <c r="M50" s="52"/>
      <c r="N50" s="52" t="s">
        <v>48</v>
      </c>
      <c r="O50" s="153"/>
      <c r="P50" s="22"/>
    </row>
    <row r="51" spans="1:16" ht="25.5" customHeight="1">
      <c r="A51" s="7"/>
      <c r="B51" s="7"/>
      <c r="C51" s="7"/>
      <c r="D51" s="10"/>
      <c r="E51" s="4"/>
      <c r="F51" s="9"/>
      <c r="G51" s="9"/>
      <c r="H51" s="9">
        <f>H19+H20+H21+H28+H29+H30+H31+H32+H33+H34+H41+H42</f>
        <v>1697</v>
      </c>
      <c r="I51" s="9">
        <f>I19+I20+I21+I28+I29+I30+I31+I32+I33+I34+I41+I42</f>
        <v>1236</v>
      </c>
      <c r="J51" s="17"/>
      <c r="K51" s="9"/>
      <c r="L51" s="9"/>
      <c r="M51" s="8" t="s">
        <v>32</v>
      </c>
      <c r="N51" s="20">
        <f>(O43+O35+O13+O22)/4</f>
        <v>0.7984404681950268</v>
      </c>
      <c r="O51" s="19"/>
      <c r="P51" s="23"/>
    </row>
    <row r="52" spans="4:16" ht="25.5" customHeight="1">
      <c r="D52" s="11"/>
      <c r="E52" s="12"/>
      <c r="F52" s="11"/>
      <c r="G52" s="11"/>
      <c r="H52" s="11"/>
      <c r="I52" s="11"/>
      <c r="J52" s="18"/>
      <c r="K52" s="11"/>
      <c r="L52" s="11"/>
      <c r="M52" s="13"/>
      <c r="N52" s="14"/>
      <c r="O52" s="18"/>
      <c r="P52" s="24"/>
    </row>
  </sheetData>
  <sheetProtection/>
  <mergeCells count="34">
    <mergeCell ref="L13:L21"/>
    <mergeCell ref="K28:K34"/>
    <mergeCell ref="E8:K10"/>
    <mergeCell ref="A13:A18"/>
    <mergeCell ref="B13:B21"/>
    <mergeCell ref="C13:C21"/>
    <mergeCell ref="D13:D21"/>
    <mergeCell ref="K13:K18"/>
    <mergeCell ref="O13:O21"/>
    <mergeCell ref="K19:K21"/>
    <mergeCell ref="A22:A25"/>
    <mergeCell ref="B22:B34"/>
    <mergeCell ref="C22:C34"/>
    <mergeCell ref="D22:D34"/>
    <mergeCell ref="K22:K27"/>
    <mergeCell ref="L22:L24"/>
    <mergeCell ref="O22:O34"/>
    <mergeCell ref="L25:L34"/>
    <mergeCell ref="B35:B42"/>
    <mergeCell ref="C35:C42"/>
    <mergeCell ref="D35:D42"/>
    <mergeCell ref="K35:K40"/>
    <mergeCell ref="L35:L40"/>
    <mergeCell ref="O35:O42"/>
    <mergeCell ref="K41:K42"/>
    <mergeCell ref="A43:A48"/>
    <mergeCell ref="B43:B50"/>
    <mergeCell ref="C43:C50"/>
    <mergeCell ref="D43:D48"/>
    <mergeCell ref="K43:K48"/>
    <mergeCell ref="O43:O50"/>
    <mergeCell ref="L44:L48"/>
    <mergeCell ref="D49:D50"/>
    <mergeCell ref="K49:K5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view="pageBreakPreview" zoomScale="55" zoomScaleSheetLayoutView="55" zoomScalePageLayoutView="0" workbookViewId="0" topLeftCell="C55">
      <selection activeCell="N67" sqref="N67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3.00390625" style="0" customWidth="1"/>
    <col min="4" max="4" width="16.140625" style="0" customWidth="1"/>
    <col min="5" max="5" width="22.00390625" style="0" customWidth="1"/>
    <col min="6" max="6" width="52.7109375" style="0" customWidth="1"/>
    <col min="7" max="7" width="17.7109375" style="0" customWidth="1"/>
    <col min="8" max="8" width="16.57421875" style="0" customWidth="1"/>
    <col min="9" max="9" width="23.7109375" style="0" customWidth="1"/>
    <col min="10" max="10" width="23.421875" style="15" customWidth="1"/>
    <col min="11" max="11" width="24.7109375" style="0" customWidth="1"/>
    <col min="12" max="12" width="21.7109375" style="0" customWidth="1"/>
    <col min="13" max="13" width="34.28125" style="0" customWidth="1"/>
    <col min="14" max="14" width="16.28125" style="0" customWidth="1"/>
    <col min="15" max="15" width="20.8515625" style="15" customWidth="1"/>
    <col min="16" max="16" width="9.140625" style="21" customWidth="1"/>
  </cols>
  <sheetData>
    <row r="1" ht="15.75">
      <c r="M1" s="5"/>
    </row>
    <row r="2" ht="15.75" customHeight="1">
      <c r="M2" s="5"/>
    </row>
    <row r="3" ht="15.75">
      <c r="M3" s="5"/>
    </row>
    <row r="4" ht="15.75">
      <c r="M4" s="5"/>
    </row>
    <row r="5" ht="15.75">
      <c r="M5" s="5"/>
    </row>
    <row r="6" ht="15.75">
      <c r="M6" s="5"/>
    </row>
    <row r="7" ht="15.75">
      <c r="M7" s="5"/>
    </row>
    <row r="8" spans="5:13" ht="15.75">
      <c r="E8" s="95" t="s">
        <v>84</v>
      </c>
      <c r="F8" s="95"/>
      <c r="G8" s="95"/>
      <c r="H8" s="95"/>
      <c r="I8" s="95"/>
      <c r="J8" s="95"/>
      <c r="K8" s="95"/>
      <c r="M8" s="6"/>
    </row>
    <row r="9" spans="5:13" ht="15.75">
      <c r="E9" s="95"/>
      <c r="F9" s="95"/>
      <c r="G9" s="95"/>
      <c r="H9" s="95"/>
      <c r="I9" s="95"/>
      <c r="J9" s="95"/>
      <c r="K9" s="95"/>
      <c r="M9" s="6"/>
    </row>
    <row r="10" spans="5:11" ht="15">
      <c r="E10" s="95"/>
      <c r="F10" s="95"/>
      <c r="G10" s="95"/>
      <c r="H10" s="95"/>
      <c r="I10" s="95"/>
      <c r="J10" s="95"/>
      <c r="K10" s="95"/>
    </row>
    <row r="12" spans="1:15" ht="236.25" customHeight="1">
      <c r="A12" s="1" t="s">
        <v>50</v>
      </c>
      <c r="B12" s="1" t="s">
        <v>0</v>
      </c>
      <c r="C12" s="1" t="s">
        <v>4</v>
      </c>
      <c r="D12" s="1" t="s">
        <v>5</v>
      </c>
      <c r="E12" s="1" t="s">
        <v>1</v>
      </c>
      <c r="F12" s="2" t="s">
        <v>14</v>
      </c>
      <c r="G12" s="3" t="s">
        <v>11</v>
      </c>
      <c r="H12" s="3" t="s">
        <v>6</v>
      </c>
      <c r="I12" s="3" t="s">
        <v>49</v>
      </c>
      <c r="J12" s="16" t="s">
        <v>7</v>
      </c>
      <c r="K12" s="3" t="s">
        <v>8</v>
      </c>
      <c r="L12" s="3" t="s">
        <v>8</v>
      </c>
      <c r="M12" s="3" t="s">
        <v>9</v>
      </c>
      <c r="N12" s="3" t="s">
        <v>10</v>
      </c>
      <c r="O12" s="16" t="s">
        <v>12</v>
      </c>
    </row>
    <row r="13" spans="1:16" ht="81" customHeight="1">
      <c r="A13" s="187"/>
      <c r="B13" s="187" t="s">
        <v>15</v>
      </c>
      <c r="C13" s="233" t="s">
        <v>34</v>
      </c>
      <c r="D13" s="188" t="s">
        <v>13</v>
      </c>
      <c r="E13" s="189" t="s">
        <v>2</v>
      </c>
      <c r="F13" s="190" t="s">
        <v>16</v>
      </c>
      <c r="G13" s="191" t="s">
        <v>20</v>
      </c>
      <c r="H13" s="192">
        <v>100</v>
      </c>
      <c r="I13" s="192">
        <v>100</v>
      </c>
      <c r="J13" s="193">
        <v>1</v>
      </c>
      <c r="K13" s="194">
        <f>(J13+J14+J15+J16+J17+J18)/6</f>
        <v>0.8298245614035088</v>
      </c>
      <c r="L13" s="241">
        <f>(K13+K19)/2</f>
        <v>0.9149122807017545</v>
      </c>
      <c r="M13" s="191"/>
      <c r="N13" s="189" t="s">
        <v>65</v>
      </c>
      <c r="O13" s="260" t="s">
        <v>105</v>
      </c>
      <c r="P13" s="195"/>
    </row>
    <row r="14" spans="1:16" ht="68.25" customHeight="1">
      <c r="A14" s="196"/>
      <c r="B14" s="197"/>
      <c r="C14" s="234"/>
      <c r="D14" s="198"/>
      <c r="E14" s="189" t="s">
        <v>2</v>
      </c>
      <c r="F14" s="190" t="s">
        <v>17</v>
      </c>
      <c r="G14" s="191" t="s">
        <v>21</v>
      </c>
      <c r="H14" s="192">
        <v>0</v>
      </c>
      <c r="I14" s="192">
        <v>18</v>
      </c>
      <c r="J14" s="193">
        <v>0</v>
      </c>
      <c r="K14" s="199"/>
      <c r="L14" s="242"/>
      <c r="M14" s="189"/>
      <c r="N14" s="189" t="s">
        <v>66</v>
      </c>
      <c r="O14" s="261"/>
      <c r="P14" s="195"/>
    </row>
    <row r="15" spans="1:16" ht="66" customHeight="1">
      <c r="A15" s="196"/>
      <c r="B15" s="197"/>
      <c r="C15" s="234"/>
      <c r="D15" s="198"/>
      <c r="E15" s="189" t="s">
        <v>2</v>
      </c>
      <c r="F15" s="190" t="s">
        <v>18</v>
      </c>
      <c r="G15" s="191" t="s">
        <v>20</v>
      </c>
      <c r="H15" s="192" t="s">
        <v>23</v>
      </c>
      <c r="I15" s="192">
        <v>90</v>
      </c>
      <c r="J15" s="193">
        <v>1</v>
      </c>
      <c r="K15" s="199"/>
      <c r="L15" s="242"/>
      <c r="M15" s="191"/>
      <c r="N15" s="189" t="s">
        <v>67</v>
      </c>
      <c r="O15" s="261"/>
      <c r="P15" s="195"/>
    </row>
    <row r="16" spans="1:16" ht="51" customHeight="1">
      <c r="A16" s="196"/>
      <c r="B16" s="197"/>
      <c r="C16" s="234"/>
      <c r="D16" s="198"/>
      <c r="E16" s="189" t="s">
        <v>2</v>
      </c>
      <c r="F16" s="190" t="s">
        <v>19</v>
      </c>
      <c r="G16" s="191" t="s">
        <v>20</v>
      </c>
      <c r="H16" s="192" t="s">
        <v>23</v>
      </c>
      <c r="I16" s="192">
        <v>90</v>
      </c>
      <c r="J16" s="193">
        <v>1</v>
      </c>
      <c r="K16" s="199"/>
      <c r="L16" s="242"/>
      <c r="M16" s="191"/>
      <c r="N16" s="189" t="s">
        <v>68</v>
      </c>
      <c r="O16" s="261"/>
      <c r="P16" s="195"/>
    </row>
    <row r="17" spans="1:16" ht="167.25" customHeight="1">
      <c r="A17" s="196"/>
      <c r="B17" s="197"/>
      <c r="C17" s="234"/>
      <c r="D17" s="198"/>
      <c r="E17" s="189" t="s">
        <v>2</v>
      </c>
      <c r="F17" s="190" t="s">
        <v>70</v>
      </c>
      <c r="G17" s="191" t="s">
        <v>20</v>
      </c>
      <c r="H17" s="192" t="s">
        <v>77</v>
      </c>
      <c r="I17" s="192">
        <v>60</v>
      </c>
      <c r="J17" s="193">
        <v>1</v>
      </c>
      <c r="K17" s="199"/>
      <c r="L17" s="242"/>
      <c r="M17" s="191"/>
      <c r="N17" s="189"/>
      <c r="O17" s="261"/>
      <c r="P17" s="195"/>
    </row>
    <row r="18" spans="1:16" ht="59.25" customHeight="1">
      <c r="A18" s="196"/>
      <c r="B18" s="197"/>
      <c r="C18" s="234"/>
      <c r="D18" s="198"/>
      <c r="E18" s="189" t="s">
        <v>2</v>
      </c>
      <c r="F18" s="190" t="s">
        <v>78</v>
      </c>
      <c r="G18" s="191" t="s">
        <v>20</v>
      </c>
      <c r="H18" s="192" t="s">
        <v>75</v>
      </c>
      <c r="I18" s="192">
        <v>93</v>
      </c>
      <c r="J18" s="193">
        <f>I18/95*100%</f>
        <v>0.9789473684210527</v>
      </c>
      <c r="K18" s="199"/>
      <c r="L18" s="242"/>
      <c r="M18" s="191"/>
      <c r="N18" s="191" t="s">
        <v>27</v>
      </c>
      <c r="O18" s="261"/>
      <c r="P18" s="195"/>
    </row>
    <row r="19" spans="1:16" ht="108.75" customHeight="1">
      <c r="A19" s="200" t="s">
        <v>85</v>
      </c>
      <c r="B19" s="197"/>
      <c r="C19" s="234"/>
      <c r="D19" s="198"/>
      <c r="E19" s="189" t="s">
        <v>3</v>
      </c>
      <c r="F19" s="190" t="s">
        <v>37</v>
      </c>
      <c r="G19" s="191" t="s">
        <v>22</v>
      </c>
      <c r="H19" s="192">
        <v>15</v>
      </c>
      <c r="I19" s="201">
        <v>15</v>
      </c>
      <c r="J19" s="193">
        <f>(I19/H19)*100%</f>
        <v>1</v>
      </c>
      <c r="K19" s="202">
        <f>(J19+J20+J21)/3</f>
        <v>1</v>
      </c>
      <c r="L19" s="242"/>
      <c r="M19" s="189"/>
      <c r="N19" s="189" t="s">
        <v>28</v>
      </c>
      <c r="O19" s="261"/>
      <c r="P19" s="195"/>
    </row>
    <row r="20" spans="1:16" ht="96" customHeight="1">
      <c r="A20" s="200" t="s">
        <v>86</v>
      </c>
      <c r="B20" s="197"/>
      <c r="C20" s="234"/>
      <c r="D20" s="198"/>
      <c r="E20" s="189" t="s">
        <v>3</v>
      </c>
      <c r="F20" s="190" t="s">
        <v>38</v>
      </c>
      <c r="G20" s="191" t="s">
        <v>22</v>
      </c>
      <c r="H20" s="192">
        <v>45</v>
      </c>
      <c r="I20" s="201">
        <v>45</v>
      </c>
      <c r="J20" s="193">
        <f>(I20/H20)*100%</f>
        <v>1</v>
      </c>
      <c r="K20" s="199"/>
      <c r="L20" s="242"/>
      <c r="M20" s="189"/>
      <c r="N20" s="189" t="s">
        <v>28</v>
      </c>
      <c r="O20" s="261"/>
      <c r="P20" s="195"/>
    </row>
    <row r="21" spans="1:16" ht="57.75" customHeight="1">
      <c r="A21" s="200" t="s">
        <v>53</v>
      </c>
      <c r="B21" s="197"/>
      <c r="C21" s="234"/>
      <c r="D21" s="198"/>
      <c r="E21" s="189" t="s">
        <v>3</v>
      </c>
      <c r="F21" s="190" t="s">
        <v>39</v>
      </c>
      <c r="G21" s="191" t="s">
        <v>22</v>
      </c>
      <c r="H21" s="192">
        <v>7</v>
      </c>
      <c r="I21" s="201">
        <v>7</v>
      </c>
      <c r="J21" s="193">
        <f>(I21/H21)*100%</f>
        <v>1</v>
      </c>
      <c r="K21" s="203"/>
      <c r="L21" s="243"/>
      <c r="M21" s="189"/>
      <c r="N21" s="189" t="s">
        <v>28</v>
      </c>
      <c r="O21" s="262"/>
      <c r="P21" s="195"/>
    </row>
    <row r="22" spans="1:16" ht="77.25" customHeight="1">
      <c r="A22" s="187"/>
      <c r="B22" s="187" t="s">
        <v>15</v>
      </c>
      <c r="C22" s="179" t="s">
        <v>97</v>
      </c>
      <c r="D22" s="188" t="s">
        <v>13</v>
      </c>
      <c r="E22" s="189" t="s">
        <v>2</v>
      </c>
      <c r="F22" s="190" t="s">
        <v>16</v>
      </c>
      <c r="G22" s="191" t="s">
        <v>20</v>
      </c>
      <c r="H22" s="192" t="s">
        <v>29</v>
      </c>
      <c r="I22" s="192">
        <v>23</v>
      </c>
      <c r="J22" s="193">
        <v>1</v>
      </c>
      <c r="K22" s="204">
        <f>(J22+J23+J24+J25+J26+J27)/6</f>
        <v>0.8224561403508771</v>
      </c>
      <c r="L22" s="184">
        <f>(K22+K28)/2</f>
        <v>0.9179727475904307</v>
      </c>
      <c r="M22" s="191"/>
      <c r="N22" s="189" t="s">
        <v>24</v>
      </c>
      <c r="O22" s="260" t="s">
        <v>105</v>
      </c>
      <c r="P22" s="195"/>
    </row>
    <row r="23" spans="1:16" ht="45.75" customHeight="1">
      <c r="A23" s="196"/>
      <c r="B23" s="197"/>
      <c r="C23" s="180"/>
      <c r="D23" s="198"/>
      <c r="E23" s="189" t="s">
        <v>2</v>
      </c>
      <c r="F23" s="190" t="s">
        <v>17</v>
      </c>
      <c r="G23" s="191" t="s">
        <v>21</v>
      </c>
      <c r="H23" s="192">
        <v>0</v>
      </c>
      <c r="I23" s="192">
        <v>0</v>
      </c>
      <c r="J23" s="193">
        <v>0</v>
      </c>
      <c r="K23" s="205"/>
      <c r="L23" s="185"/>
      <c r="M23" s="191"/>
      <c r="N23" s="189" t="s">
        <v>31</v>
      </c>
      <c r="O23" s="261"/>
      <c r="P23" s="195"/>
    </row>
    <row r="24" spans="1:16" ht="32.25" customHeight="1">
      <c r="A24" s="196"/>
      <c r="B24" s="197"/>
      <c r="C24" s="180"/>
      <c r="D24" s="198"/>
      <c r="E24" s="189" t="s">
        <v>2</v>
      </c>
      <c r="F24" s="190" t="s">
        <v>18</v>
      </c>
      <c r="G24" s="191" t="s">
        <v>20</v>
      </c>
      <c r="H24" s="192" t="s">
        <v>23</v>
      </c>
      <c r="I24" s="192">
        <v>90</v>
      </c>
      <c r="J24" s="193">
        <v>1</v>
      </c>
      <c r="K24" s="205"/>
      <c r="L24" s="185"/>
      <c r="M24" s="191"/>
      <c r="N24" s="189" t="s">
        <v>81</v>
      </c>
      <c r="O24" s="261"/>
      <c r="P24" s="195"/>
    </row>
    <row r="25" spans="1:16" ht="60.75" customHeight="1">
      <c r="A25" s="196"/>
      <c r="B25" s="197"/>
      <c r="C25" s="180"/>
      <c r="D25" s="198"/>
      <c r="E25" s="189" t="s">
        <v>2</v>
      </c>
      <c r="F25" s="190" t="s">
        <v>19</v>
      </c>
      <c r="G25" s="191" t="s">
        <v>20</v>
      </c>
      <c r="H25" s="192" t="s">
        <v>23</v>
      </c>
      <c r="I25" s="192">
        <v>90</v>
      </c>
      <c r="J25" s="193">
        <v>1</v>
      </c>
      <c r="K25" s="205"/>
      <c r="L25" s="244"/>
      <c r="M25" s="191"/>
      <c r="N25" s="189" t="s">
        <v>82</v>
      </c>
      <c r="O25" s="261"/>
      <c r="P25" s="195"/>
    </row>
    <row r="26" spans="1:16" ht="119.25" customHeight="1">
      <c r="A26" s="206"/>
      <c r="B26" s="197"/>
      <c r="C26" s="180"/>
      <c r="D26" s="198"/>
      <c r="E26" s="189" t="s">
        <v>2</v>
      </c>
      <c r="F26" s="190" t="s">
        <v>70</v>
      </c>
      <c r="G26" s="191" t="s">
        <v>20</v>
      </c>
      <c r="H26" s="192" t="s">
        <v>77</v>
      </c>
      <c r="I26" s="192">
        <v>60</v>
      </c>
      <c r="J26" s="193">
        <v>1</v>
      </c>
      <c r="K26" s="205"/>
      <c r="L26" s="244"/>
      <c r="M26" s="191"/>
      <c r="N26" s="189" t="s">
        <v>27</v>
      </c>
      <c r="O26" s="261"/>
      <c r="P26" s="195"/>
    </row>
    <row r="27" spans="1:16" ht="56.25" customHeight="1">
      <c r="A27" s="200"/>
      <c r="B27" s="197"/>
      <c r="C27" s="180"/>
      <c r="D27" s="198"/>
      <c r="E27" s="189" t="s">
        <v>2</v>
      </c>
      <c r="F27" s="190" t="s">
        <v>78</v>
      </c>
      <c r="G27" s="191" t="s">
        <v>20</v>
      </c>
      <c r="H27" s="192" t="s">
        <v>75</v>
      </c>
      <c r="I27" s="192">
        <v>88.8</v>
      </c>
      <c r="J27" s="193">
        <f>I27/95*100%</f>
        <v>0.9347368421052631</v>
      </c>
      <c r="K27" s="205"/>
      <c r="L27" s="244"/>
      <c r="M27" s="191"/>
      <c r="N27" s="191" t="s">
        <v>27</v>
      </c>
      <c r="O27" s="261"/>
      <c r="P27" s="195"/>
    </row>
    <row r="28" spans="1:16" ht="86.25" customHeight="1">
      <c r="A28" s="200" t="s">
        <v>87</v>
      </c>
      <c r="B28" s="197"/>
      <c r="C28" s="180"/>
      <c r="D28" s="198"/>
      <c r="E28" s="189" t="s">
        <v>3</v>
      </c>
      <c r="F28" s="190" t="s">
        <v>38</v>
      </c>
      <c r="G28" s="191" t="s">
        <v>22</v>
      </c>
      <c r="H28" s="192">
        <v>516</v>
      </c>
      <c r="I28" s="201">
        <v>513</v>
      </c>
      <c r="J28" s="193">
        <f>I28/H28*100%</f>
        <v>0.9941860465116279</v>
      </c>
      <c r="K28" s="194">
        <f>(J28+J29+J30+J31+J32+J33+J34)/7</f>
        <v>1.0134893548299841</v>
      </c>
      <c r="L28" s="244"/>
      <c r="M28" s="189"/>
      <c r="N28" s="189" t="s">
        <v>47</v>
      </c>
      <c r="O28" s="261"/>
      <c r="P28" s="195"/>
    </row>
    <row r="29" spans="1:16" ht="91.5" customHeight="1">
      <c r="A29" s="200" t="s">
        <v>102</v>
      </c>
      <c r="B29" s="197"/>
      <c r="C29" s="180"/>
      <c r="D29" s="198"/>
      <c r="E29" s="189" t="s">
        <v>3</v>
      </c>
      <c r="F29" s="190" t="s">
        <v>40</v>
      </c>
      <c r="G29" s="191" t="s">
        <v>22</v>
      </c>
      <c r="H29" s="192">
        <v>4</v>
      </c>
      <c r="I29" s="201">
        <v>4</v>
      </c>
      <c r="J29" s="193">
        <f aca="true" t="shared" si="0" ref="J29:J34">(I29/H29)*100%</f>
        <v>1</v>
      </c>
      <c r="K29" s="207"/>
      <c r="L29" s="244"/>
      <c r="M29" s="189"/>
      <c r="N29" s="189" t="s">
        <v>47</v>
      </c>
      <c r="O29" s="261"/>
      <c r="P29" s="195"/>
    </row>
    <row r="30" spans="1:16" ht="83.25" customHeight="1">
      <c r="A30" s="200" t="s">
        <v>98</v>
      </c>
      <c r="B30" s="197"/>
      <c r="C30" s="180"/>
      <c r="D30" s="198"/>
      <c r="E30" s="189" t="s">
        <v>3</v>
      </c>
      <c r="F30" s="190" t="s">
        <v>41</v>
      </c>
      <c r="G30" s="191" t="s">
        <v>22</v>
      </c>
      <c r="H30" s="192">
        <v>37</v>
      </c>
      <c r="I30" s="201">
        <v>39</v>
      </c>
      <c r="J30" s="193">
        <f t="shared" si="0"/>
        <v>1.054054054054054</v>
      </c>
      <c r="K30" s="207"/>
      <c r="L30" s="244"/>
      <c r="M30" s="189"/>
      <c r="N30" s="189" t="s">
        <v>47</v>
      </c>
      <c r="O30" s="261"/>
      <c r="P30" s="195"/>
    </row>
    <row r="31" spans="1:16" ht="62.25" customHeight="1">
      <c r="A31" s="200" t="s">
        <v>99</v>
      </c>
      <c r="B31" s="197"/>
      <c r="C31" s="180"/>
      <c r="D31" s="198"/>
      <c r="E31" s="189" t="s">
        <v>3</v>
      </c>
      <c r="F31" s="190" t="s">
        <v>42</v>
      </c>
      <c r="G31" s="191" t="s">
        <v>22</v>
      </c>
      <c r="H31" s="192">
        <v>200</v>
      </c>
      <c r="I31" s="201">
        <v>202</v>
      </c>
      <c r="J31" s="193">
        <f t="shared" si="0"/>
        <v>1.01</v>
      </c>
      <c r="K31" s="207"/>
      <c r="L31" s="244"/>
      <c r="M31" s="189"/>
      <c r="N31" s="189" t="s">
        <v>47</v>
      </c>
      <c r="O31" s="261"/>
      <c r="P31" s="195"/>
    </row>
    <row r="32" spans="1:16" ht="81.75" customHeight="1">
      <c r="A32" s="200" t="s">
        <v>100</v>
      </c>
      <c r="B32" s="197"/>
      <c r="C32" s="180"/>
      <c r="D32" s="198"/>
      <c r="E32" s="189" t="s">
        <v>3</v>
      </c>
      <c r="F32" s="190" t="s">
        <v>43</v>
      </c>
      <c r="G32" s="191" t="s">
        <v>22</v>
      </c>
      <c r="H32" s="192">
        <v>510</v>
      </c>
      <c r="I32" s="201">
        <v>513</v>
      </c>
      <c r="J32" s="193">
        <f t="shared" si="0"/>
        <v>1.0058823529411764</v>
      </c>
      <c r="K32" s="207"/>
      <c r="L32" s="244"/>
      <c r="M32" s="189"/>
      <c r="N32" s="189" t="s">
        <v>47</v>
      </c>
      <c r="O32" s="261"/>
      <c r="P32" s="195"/>
    </row>
    <row r="33" spans="1:16" ht="61.5" customHeight="1">
      <c r="A33" s="200" t="s">
        <v>101</v>
      </c>
      <c r="B33" s="197"/>
      <c r="C33" s="180"/>
      <c r="D33" s="198"/>
      <c r="E33" s="189" t="s">
        <v>3</v>
      </c>
      <c r="F33" s="190" t="s">
        <v>44</v>
      </c>
      <c r="G33" s="191" t="s">
        <v>22</v>
      </c>
      <c r="H33" s="192">
        <v>165</v>
      </c>
      <c r="I33" s="201">
        <v>170</v>
      </c>
      <c r="J33" s="193">
        <f t="shared" si="0"/>
        <v>1.0303030303030303</v>
      </c>
      <c r="K33" s="207"/>
      <c r="L33" s="244"/>
      <c r="M33" s="189"/>
      <c r="N33" s="189" t="s">
        <v>47</v>
      </c>
      <c r="O33" s="261"/>
      <c r="P33" s="195"/>
    </row>
    <row r="34" spans="1:16" ht="78" customHeight="1">
      <c r="A34" s="208" t="s">
        <v>102</v>
      </c>
      <c r="B34" s="209"/>
      <c r="C34" s="181"/>
      <c r="D34" s="210"/>
      <c r="E34" s="189" t="s">
        <v>3</v>
      </c>
      <c r="F34" s="190" t="s">
        <v>45</v>
      </c>
      <c r="G34" s="191" t="s">
        <v>22</v>
      </c>
      <c r="H34" s="192">
        <v>4</v>
      </c>
      <c r="I34" s="201">
        <v>4</v>
      </c>
      <c r="J34" s="193">
        <f t="shared" si="0"/>
        <v>1</v>
      </c>
      <c r="K34" s="211"/>
      <c r="L34" s="245"/>
      <c r="M34" s="191"/>
      <c r="N34" s="189" t="s">
        <v>47</v>
      </c>
      <c r="O34" s="262"/>
      <c r="P34" s="195"/>
    </row>
    <row r="35" spans="1:16" ht="73.5" customHeight="1">
      <c r="A35" s="187"/>
      <c r="B35" s="187" t="s">
        <v>15</v>
      </c>
      <c r="C35" s="235" t="s">
        <v>103</v>
      </c>
      <c r="D35" s="188" t="s">
        <v>13</v>
      </c>
      <c r="E35" s="189" t="s">
        <v>2</v>
      </c>
      <c r="F35" s="190" t="s">
        <v>16</v>
      </c>
      <c r="G35" s="191" t="s">
        <v>20</v>
      </c>
      <c r="H35" s="192" t="s">
        <v>29</v>
      </c>
      <c r="I35" s="192">
        <v>23</v>
      </c>
      <c r="J35" s="193">
        <v>1</v>
      </c>
      <c r="K35" s="204">
        <f>(J35+J36+J37+J38+J39+J40)/6</f>
        <v>0.8333333333333334</v>
      </c>
      <c r="L35" s="246">
        <f>(K35+K41)/2</f>
        <v>0.9166666666666667</v>
      </c>
      <c r="M35" s="191"/>
      <c r="N35" s="189" t="s">
        <v>24</v>
      </c>
      <c r="O35" s="260" t="s">
        <v>105</v>
      </c>
      <c r="P35" s="195"/>
    </row>
    <row r="36" spans="1:16" ht="72" customHeight="1">
      <c r="A36" s="196"/>
      <c r="B36" s="197"/>
      <c r="C36" s="236"/>
      <c r="D36" s="198"/>
      <c r="E36" s="189" t="s">
        <v>2</v>
      </c>
      <c r="F36" s="190" t="s">
        <v>17</v>
      </c>
      <c r="G36" s="191" t="s">
        <v>21</v>
      </c>
      <c r="H36" s="192">
        <v>0</v>
      </c>
      <c r="I36" s="192">
        <v>0</v>
      </c>
      <c r="J36" s="193">
        <v>0</v>
      </c>
      <c r="K36" s="205"/>
      <c r="L36" s="247"/>
      <c r="M36" s="191"/>
      <c r="N36" s="189" t="s">
        <v>31</v>
      </c>
      <c r="O36" s="261"/>
      <c r="P36" s="195"/>
    </row>
    <row r="37" spans="1:16" ht="50.25" customHeight="1">
      <c r="A37" s="196"/>
      <c r="B37" s="197"/>
      <c r="C37" s="236"/>
      <c r="D37" s="198"/>
      <c r="E37" s="189" t="s">
        <v>2</v>
      </c>
      <c r="F37" s="190" t="s">
        <v>18</v>
      </c>
      <c r="G37" s="191" t="s">
        <v>20</v>
      </c>
      <c r="H37" s="192" t="s">
        <v>23</v>
      </c>
      <c r="I37" s="192">
        <v>90</v>
      </c>
      <c r="J37" s="193">
        <v>1</v>
      </c>
      <c r="K37" s="205"/>
      <c r="L37" s="247"/>
      <c r="M37" s="191"/>
      <c r="N37" s="189" t="s">
        <v>81</v>
      </c>
      <c r="O37" s="261"/>
      <c r="P37" s="195"/>
    </row>
    <row r="38" spans="1:16" ht="163.5" customHeight="1">
      <c r="A38" s="196"/>
      <c r="B38" s="197"/>
      <c r="C38" s="236"/>
      <c r="D38" s="198"/>
      <c r="E38" s="189" t="s">
        <v>2</v>
      </c>
      <c r="F38" s="190" t="s">
        <v>19</v>
      </c>
      <c r="G38" s="191" t="s">
        <v>20</v>
      </c>
      <c r="H38" s="192" t="s">
        <v>23</v>
      </c>
      <c r="I38" s="192">
        <v>90</v>
      </c>
      <c r="J38" s="193">
        <v>1</v>
      </c>
      <c r="K38" s="205"/>
      <c r="L38" s="248"/>
      <c r="M38" s="191"/>
      <c r="N38" s="189" t="s">
        <v>82</v>
      </c>
      <c r="O38" s="261"/>
      <c r="P38" s="195"/>
    </row>
    <row r="39" spans="1:16" ht="110.25" customHeight="1">
      <c r="A39" s="206"/>
      <c r="B39" s="197"/>
      <c r="C39" s="236"/>
      <c r="D39" s="198"/>
      <c r="E39" s="189" t="s">
        <v>2</v>
      </c>
      <c r="F39" s="190" t="s">
        <v>70</v>
      </c>
      <c r="G39" s="191" t="s">
        <v>20</v>
      </c>
      <c r="H39" s="192" t="s">
        <v>77</v>
      </c>
      <c r="I39" s="192">
        <v>60</v>
      </c>
      <c r="J39" s="193">
        <v>1</v>
      </c>
      <c r="K39" s="205"/>
      <c r="L39" s="248"/>
      <c r="M39" s="191"/>
      <c r="N39" s="189" t="s">
        <v>27</v>
      </c>
      <c r="O39" s="261"/>
      <c r="P39" s="195"/>
    </row>
    <row r="40" spans="1:16" ht="44.25" customHeight="1">
      <c r="A40" s="200"/>
      <c r="B40" s="197"/>
      <c r="C40" s="236"/>
      <c r="D40" s="198"/>
      <c r="E40" s="189" t="s">
        <v>2</v>
      </c>
      <c r="F40" s="190" t="s">
        <v>78</v>
      </c>
      <c r="G40" s="191" t="s">
        <v>20</v>
      </c>
      <c r="H40" s="192" t="s">
        <v>75</v>
      </c>
      <c r="I40" s="192">
        <v>95</v>
      </c>
      <c r="J40" s="193">
        <f>I40/95*100%</f>
        <v>1</v>
      </c>
      <c r="K40" s="205"/>
      <c r="L40" s="248"/>
      <c r="M40" s="191"/>
      <c r="N40" s="191" t="s">
        <v>27</v>
      </c>
      <c r="O40" s="261"/>
      <c r="P40" s="195"/>
    </row>
    <row r="41" spans="1:16" ht="85.5" customHeight="1">
      <c r="A41" s="200" t="s">
        <v>104</v>
      </c>
      <c r="B41" s="197"/>
      <c r="C41" s="236"/>
      <c r="D41" s="198"/>
      <c r="E41" s="189" t="s">
        <v>3</v>
      </c>
      <c r="F41" s="190" t="s">
        <v>38</v>
      </c>
      <c r="G41" s="191" t="s">
        <v>22</v>
      </c>
      <c r="H41" s="192">
        <v>1</v>
      </c>
      <c r="I41" s="201">
        <v>1</v>
      </c>
      <c r="J41" s="193">
        <f>I41/H41*100%</f>
        <v>1</v>
      </c>
      <c r="K41" s="212">
        <f>J41/1</f>
        <v>1</v>
      </c>
      <c r="L41" s="249"/>
      <c r="M41" s="189"/>
      <c r="N41" s="189" t="s">
        <v>47</v>
      </c>
      <c r="O41" s="261"/>
      <c r="P41" s="195"/>
    </row>
    <row r="42" spans="1:16" ht="87" customHeight="1">
      <c r="A42" s="213"/>
      <c r="B42" s="214" t="s">
        <v>15</v>
      </c>
      <c r="C42" s="237" t="s">
        <v>95</v>
      </c>
      <c r="D42" s="188" t="s">
        <v>13</v>
      </c>
      <c r="E42" s="189" t="s">
        <v>2</v>
      </c>
      <c r="F42" s="190" t="s">
        <v>16</v>
      </c>
      <c r="G42" s="191" t="s">
        <v>20</v>
      </c>
      <c r="H42" s="190">
        <v>100</v>
      </c>
      <c r="I42" s="190">
        <v>100</v>
      </c>
      <c r="J42" s="215">
        <v>1</v>
      </c>
      <c r="K42" s="194">
        <f>(J42+J43+J44+J45+J46+J47)/6</f>
        <v>0.8070175438596491</v>
      </c>
      <c r="L42" s="250">
        <f>(K42+K48)/2</f>
        <v>0.9035087719298245</v>
      </c>
      <c r="M42" s="191"/>
      <c r="N42" s="189" t="s">
        <v>65</v>
      </c>
      <c r="O42" s="260" t="s">
        <v>105</v>
      </c>
      <c r="P42" s="195"/>
    </row>
    <row r="43" spans="1:16" ht="88.5" customHeight="1">
      <c r="A43" s="200"/>
      <c r="B43" s="214"/>
      <c r="C43" s="238"/>
      <c r="D43" s="198"/>
      <c r="E43" s="189" t="s">
        <v>2</v>
      </c>
      <c r="F43" s="190" t="s">
        <v>18</v>
      </c>
      <c r="G43" s="191" t="s">
        <v>20</v>
      </c>
      <c r="H43" s="190" t="s">
        <v>23</v>
      </c>
      <c r="I43" s="190">
        <v>90</v>
      </c>
      <c r="J43" s="215">
        <v>1</v>
      </c>
      <c r="K43" s="199"/>
      <c r="L43" s="251"/>
      <c r="M43" s="191"/>
      <c r="N43" s="189" t="s">
        <v>83</v>
      </c>
      <c r="O43" s="261"/>
      <c r="P43" s="216"/>
    </row>
    <row r="44" spans="1:16" ht="138" customHeight="1">
      <c r="A44" s="200"/>
      <c r="B44" s="214"/>
      <c r="C44" s="238"/>
      <c r="D44" s="198"/>
      <c r="E44" s="189" t="s">
        <v>2</v>
      </c>
      <c r="F44" s="190" t="s">
        <v>19</v>
      </c>
      <c r="G44" s="191" t="s">
        <v>20</v>
      </c>
      <c r="H44" s="190" t="s">
        <v>23</v>
      </c>
      <c r="I44" s="190">
        <v>90</v>
      </c>
      <c r="J44" s="215">
        <v>1</v>
      </c>
      <c r="K44" s="199"/>
      <c r="L44" s="251"/>
      <c r="M44" s="191"/>
      <c r="N44" s="189"/>
      <c r="O44" s="261"/>
      <c r="P44" s="216"/>
    </row>
    <row r="45" spans="1:16" ht="42" customHeight="1">
      <c r="A45" s="200"/>
      <c r="B45" s="214"/>
      <c r="C45" s="238"/>
      <c r="D45" s="198"/>
      <c r="E45" s="189" t="s">
        <v>2</v>
      </c>
      <c r="F45" s="190" t="s">
        <v>76</v>
      </c>
      <c r="G45" s="191" t="s">
        <v>20</v>
      </c>
      <c r="H45" s="190" t="s">
        <v>77</v>
      </c>
      <c r="I45" s="190">
        <v>60</v>
      </c>
      <c r="J45" s="215">
        <v>1</v>
      </c>
      <c r="K45" s="199"/>
      <c r="L45" s="251"/>
      <c r="M45" s="191"/>
      <c r="N45" s="189"/>
      <c r="O45" s="261"/>
      <c r="P45" s="217"/>
    </row>
    <row r="46" spans="1:16" ht="48" customHeight="1">
      <c r="A46" s="200"/>
      <c r="B46" s="214"/>
      <c r="C46" s="238"/>
      <c r="D46" s="198"/>
      <c r="E46" s="189" t="s">
        <v>2</v>
      </c>
      <c r="F46" s="190" t="s">
        <v>73</v>
      </c>
      <c r="G46" s="191" t="s">
        <v>21</v>
      </c>
      <c r="H46" s="190">
        <v>0</v>
      </c>
      <c r="I46" s="190">
        <v>0</v>
      </c>
      <c r="J46" s="215">
        <v>0</v>
      </c>
      <c r="K46" s="199"/>
      <c r="L46" s="251"/>
      <c r="M46" s="191"/>
      <c r="N46" s="189"/>
      <c r="O46" s="261"/>
      <c r="P46" s="218"/>
    </row>
    <row r="47" spans="1:16" ht="45">
      <c r="A47" s="200"/>
      <c r="B47" s="214"/>
      <c r="C47" s="238"/>
      <c r="D47" s="198"/>
      <c r="E47" s="189" t="s">
        <v>2</v>
      </c>
      <c r="F47" s="190" t="s">
        <v>74</v>
      </c>
      <c r="G47" s="191" t="s">
        <v>20</v>
      </c>
      <c r="H47" s="190" t="s">
        <v>75</v>
      </c>
      <c r="I47" s="190">
        <v>80</v>
      </c>
      <c r="J47" s="215">
        <f>I47/95*100%</f>
        <v>0.8421052631578947</v>
      </c>
      <c r="K47" s="203"/>
      <c r="L47" s="251"/>
      <c r="M47" s="191"/>
      <c r="N47" s="219" t="s">
        <v>82</v>
      </c>
      <c r="O47" s="261"/>
      <c r="P47" s="195"/>
    </row>
    <row r="48" spans="1:16" ht="75">
      <c r="A48" s="200" t="s">
        <v>88</v>
      </c>
      <c r="B48" s="214"/>
      <c r="C48" s="238"/>
      <c r="D48" s="198"/>
      <c r="E48" s="189" t="s">
        <v>3</v>
      </c>
      <c r="F48" s="190" t="s">
        <v>38</v>
      </c>
      <c r="G48" s="191" t="s">
        <v>22</v>
      </c>
      <c r="H48" s="190">
        <v>38</v>
      </c>
      <c r="I48" s="220">
        <v>38</v>
      </c>
      <c r="J48" s="215">
        <f>(I48/H48)*100%</f>
        <v>1</v>
      </c>
      <c r="K48" s="194">
        <f>(J48+J49)/2</f>
        <v>1</v>
      </c>
      <c r="L48" s="252"/>
      <c r="M48" s="189"/>
      <c r="N48" s="219" t="s">
        <v>69</v>
      </c>
      <c r="O48" s="261"/>
      <c r="P48" s="195"/>
    </row>
    <row r="49" spans="1:16" ht="60">
      <c r="A49" s="208" t="s">
        <v>89</v>
      </c>
      <c r="B49" s="214"/>
      <c r="C49" s="238"/>
      <c r="D49" s="198"/>
      <c r="E49" s="189" t="s">
        <v>3</v>
      </c>
      <c r="F49" s="190" t="s">
        <v>46</v>
      </c>
      <c r="G49" s="191" t="s">
        <v>22</v>
      </c>
      <c r="H49" s="190">
        <v>6</v>
      </c>
      <c r="I49" s="220">
        <v>6</v>
      </c>
      <c r="J49" s="215">
        <f>(I49/H49)*100%</f>
        <v>1</v>
      </c>
      <c r="K49" s="211"/>
      <c r="L49" s="253"/>
      <c r="M49" s="189"/>
      <c r="N49" s="189" t="s">
        <v>48</v>
      </c>
      <c r="O49" s="262"/>
      <c r="P49" s="195"/>
    </row>
    <row r="50" spans="1:16" ht="60">
      <c r="A50" s="213"/>
      <c r="B50" s="214" t="s">
        <v>15</v>
      </c>
      <c r="C50" s="239" t="s">
        <v>94</v>
      </c>
      <c r="D50" s="188" t="s">
        <v>13</v>
      </c>
      <c r="E50" s="189" t="s">
        <v>2</v>
      </c>
      <c r="F50" s="190" t="s">
        <v>16</v>
      </c>
      <c r="G50" s="191" t="s">
        <v>20</v>
      </c>
      <c r="H50" s="190">
        <v>100</v>
      </c>
      <c r="I50" s="190">
        <v>100</v>
      </c>
      <c r="J50" s="215">
        <v>1</v>
      </c>
      <c r="K50" s="194">
        <f>(J50+J51+J52+J53+J54+J55)/6</f>
        <v>0.8070175438596491</v>
      </c>
      <c r="L50" s="254">
        <f>(K50+K56)/2</f>
        <v>0.9035087719298245</v>
      </c>
      <c r="M50" s="191"/>
      <c r="N50" s="189" t="s">
        <v>65</v>
      </c>
      <c r="O50" s="260" t="s">
        <v>105</v>
      </c>
      <c r="P50" s="195"/>
    </row>
    <row r="51" spans="1:16" ht="60">
      <c r="A51" s="200"/>
      <c r="B51" s="214"/>
      <c r="C51" s="240"/>
      <c r="D51" s="198"/>
      <c r="E51" s="189" t="s">
        <v>2</v>
      </c>
      <c r="F51" s="190" t="s">
        <v>18</v>
      </c>
      <c r="G51" s="191" t="s">
        <v>20</v>
      </c>
      <c r="H51" s="190" t="s">
        <v>23</v>
      </c>
      <c r="I51" s="190">
        <v>90</v>
      </c>
      <c r="J51" s="215">
        <v>1</v>
      </c>
      <c r="K51" s="199"/>
      <c r="L51" s="255"/>
      <c r="M51" s="191"/>
      <c r="N51" s="189" t="s">
        <v>83</v>
      </c>
      <c r="O51" s="261"/>
      <c r="P51" s="195"/>
    </row>
    <row r="52" spans="1:16" ht="30">
      <c r="A52" s="200"/>
      <c r="B52" s="214"/>
      <c r="C52" s="240"/>
      <c r="D52" s="198"/>
      <c r="E52" s="189" t="s">
        <v>2</v>
      </c>
      <c r="F52" s="190" t="s">
        <v>19</v>
      </c>
      <c r="G52" s="191" t="s">
        <v>20</v>
      </c>
      <c r="H52" s="190" t="s">
        <v>23</v>
      </c>
      <c r="I52" s="190">
        <v>90</v>
      </c>
      <c r="J52" s="215">
        <v>1</v>
      </c>
      <c r="K52" s="199"/>
      <c r="L52" s="255"/>
      <c r="M52" s="191"/>
      <c r="N52" s="189"/>
      <c r="O52" s="261"/>
      <c r="P52" s="195"/>
    </row>
    <row r="53" spans="1:16" ht="150">
      <c r="A53" s="200"/>
      <c r="B53" s="214"/>
      <c r="C53" s="240"/>
      <c r="D53" s="198"/>
      <c r="E53" s="189" t="s">
        <v>2</v>
      </c>
      <c r="F53" s="190" t="s">
        <v>76</v>
      </c>
      <c r="G53" s="191" t="s">
        <v>20</v>
      </c>
      <c r="H53" s="190" t="s">
        <v>77</v>
      </c>
      <c r="I53" s="190">
        <v>60</v>
      </c>
      <c r="J53" s="215">
        <v>1</v>
      </c>
      <c r="K53" s="199"/>
      <c r="L53" s="255"/>
      <c r="M53" s="191"/>
      <c r="N53" s="189"/>
      <c r="O53" s="261"/>
      <c r="P53" s="195"/>
    </row>
    <row r="54" spans="1:16" ht="45" customHeight="1">
      <c r="A54" s="200"/>
      <c r="B54" s="214"/>
      <c r="C54" s="240"/>
      <c r="D54" s="198"/>
      <c r="E54" s="189" t="s">
        <v>2</v>
      </c>
      <c r="F54" s="190" t="s">
        <v>73</v>
      </c>
      <c r="G54" s="191" t="s">
        <v>21</v>
      </c>
      <c r="H54" s="190">
        <v>0</v>
      </c>
      <c r="I54" s="190">
        <v>0</v>
      </c>
      <c r="J54" s="215">
        <v>0</v>
      </c>
      <c r="K54" s="199"/>
      <c r="L54" s="255"/>
      <c r="M54" s="191"/>
      <c r="N54" s="189"/>
      <c r="O54" s="261"/>
      <c r="P54" s="195"/>
    </row>
    <row r="55" spans="1:16" ht="45">
      <c r="A55" s="200"/>
      <c r="B55" s="214"/>
      <c r="C55" s="240"/>
      <c r="D55" s="198"/>
      <c r="E55" s="189" t="s">
        <v>2</v>
      </c>
      <c r="F55" s="190" t="s">
        <v>74</v>
      </c>
      <c r="G55" s="191" t="s">
        <v>20</v>
      </c>
      <c r="H55" s="190" t="s">
        <v>75</v>
      </c>
      <c r="I55" s="190">
        <v>80</v>
      </c>
      <c r="J55" s="215">
        <f>I55/95*100%</f>
        <v>0.8421052631578947</v>
      </c>
      <c r="K55" s="203"/>
      <c r="L55" s="255"/>
      <c r="M55" s="191"/>
      <c r="N55" s="219" t="s">
        <v>82</v>
      </c>
      <c r="O55" s="261"/>
      <c r="P55" s="195"/>
    </row>
    <row r="56" spans="1:16" ht="75">
      <c r="A56" s="200" t="s">
        <v>92</v>
      </c>
      <c r="B56" s="214"/>
      <c r="C56" s="240"/>
      <c r="D56" s="198"/>
      <c r="E56" s="189" t="s">
        <v>3</v>
      </c>
      <c r="F56" s="190" t="s">
        <v>38</v>
      </c>
      <c r="G56" s="191" t="s">
        <v>22</v>
      </c>
      <c r="H56" s="190">
        <v>22</v>
      </c>
      <c r="I56" s="220">
        <v>22</v>
      </c>
      <c r="J56" s="215">
        <f>(I56/H56)*100%</f>
        <v>1</v>
      </c>
      <c r="K56" s="194">
        <f>(J56+J57)/2</f>
        <v>1</v>
      </c>
      <c r="L56" s="256"/>
      <c r="M56" s="189"/>
      <c r="N56" s="219" t="s">
        <v>69</v>
      </c>
      <c r="O56" s="261"/>
      <c r="P56" s="195"/>
    </row>
    <row r="57" spans="1:16" ht="60">
      <c r="A57" s="208" t="s">
        <v>93</v>
      </c>
      <c r="B57" s="214"/>
      <c r="C57" s="240"/>
      <c r="D57" s="198"/>
      <c r="E57" s="189" t="s">
        <v>3</v>
      </c>
      <c r="F57" s="190" t="s">
        <v>46</v>
      </c>
      <c r="G57" s="191" t="s">
        <v>22</v>
      </c>
      <c r="H57" s="190">
        <v>4</v>
      </c>
      <c r="I57" s="220">
        <v>4</v>
      </c>
      <c r="J57" s="215">
        <f>(I57/H57)*100%</f>
        <v>1</v>
      </c>
      <c r="K57" s="221"/>
      <c r="L57" s="257"/>
      <c r="M57" s="222"/>
      <c r="N57" s="189" t="s">
        <v>48</v>
      </c>
      <c r="O57" s="262"/>
      <c r="P57" s="195"/>
    </row>
    <row r="58" spans="1:16" ht="60">
      <c r="A58" s="187"/>
      <c r="B58" s="187" t="s">
        <v>15</v>
      </c>
      <c r="C58" s="178" t="s">
        <v>96</v>
      </c>
      <c r="D58" s="187" t="s">
        <v>13</v>
      </c>
      <c r="E58" s="189" t="s">
        <v>2</v>
      </c>
      <c r="F58" s="190" t="s">
        <v>16</v>
      </c>
      <c r="G58" s="191" t="s">
        <v>20</v>
      </c>
      <c r="H58" s="223">
        <v>100</v>
      </c>
      <c r="I58" s="223">
        <v>100</v>
      </c>
      <c r="J58" s="215">
        <f>(I58/H58)*100%</f>
        <v>1</v>
      </c>
      <c r="K58" s="202">
        <f>(J58+J59+J60+J61+J62+J63)/6</f>
        <v>0.8070175438596491</v>
      </c>
      <c r="L58" s="186">
        <f>(K58+K64)/2</f>
        <v>0.9035087719298245</v>
      </c>
      <c r="M58" s="191"/>
      <c r="N58" s="189" t="s">
        <v>65</v>
      </c>
      <c r="O58" s="260" t="s">
        <v>105</v>
      </c>
      <c r="P58" s="195"/>
    </row>
    <row r="59" spans="1:16" ht="30">
      <c r="A59" s="196"/>
      <c r="B59" s="196"/>
      <c r="C59" s="182"/>
      <c r="D59" s="196"/>
      <c r="E59" s="189" t="s">
        <v>2</v>
      </c>
      <c r="F59" s="190" t="s">
        <v>18</v>
      </c>
      <c r="G59" s="191" t="s">
        <v>20</v>
      </c>
      <c r="H59" s="190" t="s">
        <v>23</v>
      </c>
      <c r="I59" s="190">
        <v>90</v>
      </c>
      <c r="J59" s="215">
        <v>1</v>
      </c>
      <c r="K59" s="199"/>
      <c r="L59" s="258"/>
      <c r="M59" s="190"/>
      <c r="N59" s="189" t="s">
        <v>67</v>
      </c>
      <c r="O59" s="263"/>
      <c r="P59" s="195"/>
    </row>
    <row r="60" spans="1:16" ht="30">
      <c r="A60" s="196"/>
      <c r="B60" s="196"/>
      <c r="C60" s="182"/>
      <c r="D60" s="196"/>
      <c r="E60" s="189" t="s">
        <v>2</v>
      </c>
      <c r="F60" s="190" t="s">
        <v>72</v>
      </c>
      <c r="G60" s="191" t="s">
        <v>20</v>
      </c>
      <c r="H60" s="190" t="s">
        <v>23</v>
      </c>
      <c r="I60" s="190">
        <v>90</v>
      </c>
      <c r="J60" s="215">
        <v>1</v>
      </c>
      <c r="K60" s="199"/>
      <c r="L60" s="258"/>
      <c r="M60" s="190"/>
      <c r="N60" s="189"/>
      <c r="O60" s="263"/>
      <c r="P60" s="195"/>
    </row>
    <row r="61" spans="1:16" ht="45">
      <c r="A61" s="196"/>
      <c r="B61" s="196"/>
      <c r="C61" s="182"/>
      <c r="D61" s="196"/>
      <c r="E61" s="189" t="s">
        <v>2</v>
      </c>
      <c r="F61" s="190" t="s">
        <v>73</v>
      </c>
      <c r="G61" s="191" t="s">
        <v>21</v>
      </c>
      <c r="H61" s="190">
        <v>0</v>
      </c>
      <c r="I61" s="190">
        <v>0</v>
      </c>
      <c r="J61" s="215">
        <v>0</v>
      </c>
      <c r="K61" s="199"/>
      <c r="L61" s="258"/>
      <c r="M61" s="190"/>
      <c r="N61" s="189"/>
      <c r="O61" s="263"/>
      <c r="P61" s="195"/>
    </row>
    <row r="62" spans="1:16" ht="150">
      <c r="A62" s="196"/>
      <c r="B62" s="196"/>
      <c r="C62" s="182"/>
      <c r="D62" s="196"/>
      <c r="E62" s="189" t="s">
        <v>2</v>
      </c>
      <c r="F62" s="190" t="s">
        <v>76</v>
      </c>
      <c r="G62" s="191" t="s">
        <v>20</v>
      </c>
      <c r="H62" s="190" t="s">
        <v>77</v>
      </c>
      <c r="I62" s="190">
        <v>60</v>
      </c>
      <c r="J62" s="215">
        <v>1</v>
      </c>
      <c r="K62" s="199"/>
      <c r="L62" s="258"/>
      <c r="M62" s="190"/>
      <c r="N62" s="189"/>
      <c r="O62" s="263"/>
      <c r="P62" s="195"/>
    </row>
    <row r="63" spans="1:16" ht="30">
      <c r="A63" s="196"/>
      <c r="B63" s="196"/>
      <c r="C63" s="182"/>
      <c r="D63" s="196"/>
      <c r="E63" s="189" t="s">
        <v>2</v>
      </c>
      <c r="F63" s="190" t="s">
        <v>74</v>
      </c>
      <c r="G63" s="191" t="s">
        <v>20</v>
      </c>
      <c r="H63" s="190" t="s">
        <v>75</v>
      </c>
      <c r="I63" s="190">
        <v>80</v>
      </c>
      <c r="J63" s="215">
        <f>I63/95*100%</f>
        <v>0.8421052631578947</v>
      </c>
      <c r="K63" s="203"/>
      <c r="L63" s="258"/>
      <c r="M63" s="189"/>
      <c r="N63" s="189" t="s">
        <v>68</v>
      </c>
      <c r="O63" s="263"/>
      <c r="P63" s="195"/>
    </row>
    <row r="64" spans="1:16" ht="75">
      <c r="A64" s="224" t="s">
        <v>91</v>
      </c>
      <c r="B64" s="225"/>
      <c r="C64" s="182"/>
      <c r="D64" s="188"/>
      <c r="E64" s="189" t="s">
        <v>3</v>
      </c>
      <c r="F64" s="190" t="s">
        <v>38</v>
      </c>
      <c r="G64" s="191" t="s">
        <v>22</v>
      </c>
      <c r="H64" s="226">
        <v>14</v>
      </c>
      <c r="I64" s="227">
        <v>14</v>
      </c>
      <c r="J64" s="228">
        <f>(I64/H64)*100%</f>
        <v>1</v>
      </c>
      <c r="K64" s="229">
        <f>(J64+J65)/2</f>
        <v>1</v>
      </c>
      <c r="L64" s="258"/>
      <c r="M64" s="191"/>
      <c r="N64" s="189" t="s">
        <v>48</v>
      </c>
      <c r="O64" s="263"/>
      <c r="P64" s="195"/>
    </row>
    <row r="65" spans="1:16" ht="60">
      <c r="A65" s="230" t="s">
        <v>90</v>
      </c>
      <c r="B65" s="231"/>
      <c r="C65" s="183"/>
      <c r="D65" s="210"/>
      <c r="E65" s="189" t="s">
        <v>3</v>
      </c>
      <c r="F65" s="190" t="s">
        <v>46</v>
      </c>
      <c r="G65" s="191" t="s">
        <v>22</v>
      </c>
      <c r="H65" s="226">
        <v>1</v>
      </c>
      <c r="I65" s="227">
        <v>1</v>
      </c>
      <c r="J65" s="228">
        <f>(I65/H65)*100%</f>
        <v>1</v>
      </c>
      <c r="K65" s="232"/>
      <c r="L65" s="259"/>
      <c r="M65" s="189"/>
      <c r="N65" s="189" t="s">
        <v>48</v>
      </c>
      <c r="O65" s="264"/>
      <c r="P65" s="195"/>
    </row>
    <row r="66" spans="1:15" ht="15">
      <c r="A66" s="7"/>
      <c r="B66" s="7"/>
      <c r="C66" s="7"/>
      <c r="D66" s="10"/>
      <c r="E66" s="4"/>
      <c r="F66" s="9"/>
      <c r="G66" s="9"/>
      <c r="H66" s="9"/>
      <c r="I66" s="9"/>
      <c r="J66" s="89"/>
      <c r="K66" s="9"/>
      <c r="L66" s="9"/>
      <c r="M66" s="8" t="s">
        <v>32</v>
      </c>
      <c r="N66" s="20">
        <f>(L13+L22+L35+L42+L50+L58)/6</f>
        <v>0.9100130017913876</v>
      </c>
      <c r="O66" s="19"/>
    </row>
    <row r="67" spans="4:15" ht="15">
      <c r="D67" s="11"/>
      <c r="E67" s="12"/>
      <c r="F67" s="11"/>
      <c r="G67" s="11"/>
      <c r="H67" s="11"/>
      <c r="I67" s="11"/>
      <c r="J67" s="18"/>
      <c r="K67" s="11"/>
      <c r="L67" s="11"/>
      <c r="M67" s="13"/>
      <c r="N67" s="14"/>
      <c r="O67" s="18"/>
    </row>
  </sheetData>
  <sheetProtection/>
  <mergeCells count="47">
    <mergeCell ref="L22:L34"/>
    <mergeCell ref="L35:L41"/>
    <mergeCell ref="L42:L49"/>
    <mergeCell ref="L50:L57"/>
    <mergeCell ref="L58:L65"/>
    <mergeCell ref="A58:A63"/>
    <mergeCell ref="B58:B65"/>
    <mergeCell ref="C58:C65"/>
    <mergeCell ref="D58:D63"/>
    <mergeCell ref="K58:K63"/>
    <mergeCell ref="O58:O65"/>
    <mergeCell ref="D64:D65"/>
    <mergeCell ref="K64:K65"/>
    <mergeCell ref="C42:C49"/>
    <mergeCell ref="D42:D49"/>
    <mergeCell ref="K42:K47"/>
    <mergeCell ref="O42:O49"/>
    <mergeCell ref="K48:K49"/>
    <mergeCell ref="O13:O21"/>
    <mergeCell ref="K19:K21"/>
    <mergeCell ref="A22:A25"/>
    <mergeCell ref="B22:B34"/>
    <mergeCell ref="C22:C34"/>
    <mergeCell ref="D22:D34"/>
    <mergeCell ref="K22:K27"/>
    <mergeCell ref="O22:O34"/>
    <mergeCell ref="K28:K34"/>
    <mergeCell ref="E8:K10"/>
    <mergeCell ref="A13:A18"/>
    <mergeCell ref="B13:B21"/>
    <mergeCell ref="C13:C21"/>
    <mergeCell ref="D13:D21"/>
    <mergeCell ref="K13:K18"/>
    <mergeCell ref="L13:L21"/>
    <mergeCell ref="A35:A38"/>
    <mergeCell ref="B35:B41"/>
    <mergeCell ref="C35:C41"/>
    <mergeCell ref="D35:D41"/>
    <mergeCell ref="K35:K40"/>
    <mergeCell ref="O35:O41"/>
    <mergeCell ref="B50:B57"/>
    <mergeCell ref="C50:C57"/>
    <mergeCell ref="D50:D57"/>
    <mergeCell ref="K50:K55"/>
    <mergeCell ref="O50:O57"/>
    <mergeCell ref="K56:K57"/>
    <mergeCell ref="B42:B49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2020-01-30T03:26:39Z</dcterms:modified>
  <cp:category/>
  <cp:version/>
  <cp:contentType/>
  <cp:contentStatus/>
</cp:coreProperties>
</file>