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<sst xmlns="http://schemas.openxmlformats.org/spreadsheetml/2006/main" count="91" uniqueCount="46">
  <si>
    <t>№ п/п</t>
  </si>
  <si>
    <t>Главные администраторы</t>
  </si>
  <si>
    <t>Р3. Качество кассового планирования расходов бюджета Северо-Енисейского района главными администраторами</t>
  </si>
  <si>
    <t>P4. Исполнение прогноза поступления доходов бюджета Северо-Енисейского района (за исключением безвозмездных поступлений) по итогам отчетного фи-нансового года по главному администратору доходов бюджета Северо-Енисейского района</t>
  </si>
  <si>
    <t>P5. Объем невыясненных поступлений, зачисленных в бюджет Северо-Енисейского района и не уточненных главным администратором доходов бюд-жета Северо-Енисейского района и подведомственными ему учреждениями по состоянию на 31 декабря отчетного финансового года</t>
  </si>
  <si>
    <t>P7. Доля произведенных расходов главного администратора за счет средств бюджета Северо-Енисейского района (без учета межбюджетных трансфертов, имеющих целевое назначение)</t>
  </si>
  <si>
    <t xml:space="preserve">Р8. Оценка качества планирования бюджетных ассигнований </t>
  </si>
  <si>
    <t>P10. Наличие у главного администратора и подведомственных ему учреждений просроченной дебиторской задолженности</t>
  </si>
  <si>
    <t xml:space="preserve">P11. Наличие у главного администратора и подведомственных ему учреждений просроченной кредиторской задолженности </t>
  </si>
  <si>
    <t>Р12. Соблюдение сроков представления главным администратором годовой бюджетной отчетности</t>
  </si>
  <si>
    <t xml:space="preserve">Р13. Проведение мониторинга качества финансового менеджмента в отношении подведомственных главным администраторам  получателей бюджетных средств, администраторов доходов бюджета Северо-Енисейского района, адми-нистраторов источников финансирования дефицита бюджета Северо-Енисейского района (далее – администраторы средств  бюджета Северо-Енисейского района), наличие и публикация рейтинга результатов их деятель-ности в информационно-коммуникационной сети Интернет, и (или) наличие от-чета о результатах проведенного мониторинга качества финансового менедж-мента </t>
  </si>
  <si>
    <t>Р14. Доля контрольных мероприятий, проведенных органами внешнего и внут-реннего муниципального финансового контроля в отчетном финансовом году, в ходе которых выявлены бюджетные нарушения</t>
  </si>
  <si>
    <t>Р15. Доля устраненных главным администратором нарушений и (или) недос-татков, выявленных при проведении внутреннего финансового аудита в отчет-ном финансовом году</t>
  </si>
  <si>
    <t>Р16. Своевременность утверждения главным администратором муниципальных заданий на оказание муниципальных услуг (выполнение работ) подведомствен-ным ему учреждениям на текущий финансовый год и плановый период в срок, установленный Порядком и условиями формирования и финансового обеспече-ния выполнения муниципального задания в отношении муниципальных учреж-дений Северо-Енисейского района, утвержденного постановлением админист-рации Северо-Енисейского района от 14.10.2015 № 624-п</t>
  </si>
  <si>
    <t>Р17. Своевременность утверждения главным администратором планов финан-сово-хозяйственной деятельности подведомственных ему муниципальных бюджетных учреждений на текущий  финансовый год и плановый период в срок, установленный  Порядком составления и утверждения плана финансово-хозяйственной деятельности муниципальных учреждений Северо-Енисейского района, утвержденного постановлением администрации Северо-Енисейского района от 06.05.2011 № 215-п</t>
  </si>
  <si>
    <t>Р18. Размещение в полном объеме подведомственными главному администра-тору учреждениями на официальном сайте в информационно-коммуникационной сети Интернет www.bus.gov.ru (далее – официальный сайт) информации, предусмотренной разделами I – VI, VIII приложения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Федера-ции от 21.07.2011 № 86н, по состоянию на 15 марта текущего года</t>
  </si>
  <si>
    <t>Р19. Доля остатков средств субсидий на цели, не связанные с финансовым обеспечением выполнения муниципального задания на оказание муниципаль-ных услуг (выполнение работ) (далее – иные цели) и субсидий на осуществле-ние капитальных вложений объекты капитального строительства муниципаль-ной собственности или приобретение объектов недвижимого имущества в му-ниципальную собственность (далее – субсидии на капитальные вложения), пре-доставляемых муниципальным бюджетным и автономным учреждениям, под-ведомственным главному администратору, к общему объему бюджетных ассиг-нований на предоставление субсидий на иные цели и субсидий на капитальные вложения</t>
  </si>
  <si>
    <t>Р20. Оценка использования бюджетных средств подведомственными главному администратору учреждениями на выполнение муниципального задания</t>
  </si>
  <si>
    <t>Р21. Доля отклонений фактических значений показателей муниципальных за-даний на оказание услуг (выполнение работ) в отчетном финансовом году от плановых значений</t>
  </si>
  <si>
    <t>Р22. Наличие и размещение на официальном сайте главного администратора и (или) на официальном сайте Северо-Енисейского района в информационно-коммуникационной сети «Интернет» www.admse.ru. утвержденного перечня ус-луг, оказываемых подведомственными учреждениями на платной основе в рам-ках предпринимательской и иной приносящей доход деятельности и (или) сверх установленного муниципального задания на оказание услуг (выполнение работ)</t>
  </si>
  <si>
    <t>Р23. Доля недостач и хищений материальных ценностей</t>
  </si>
  <si>
    <t xml:space="preserve">Р6. Взаимодействие с Государственной информационной системой о государ-ственных и муниципальных платежах 
</t>
  </si>
  <si>
    <t xml:space="preserve">Р24. Доля поставленных на учет главным администратором бюджетных обяза-тельств на закупку товаров, работ и услуг для обеспечения муниципальных нужд в отчетном финансовом году к совокупному годовому объему закупок
</t>
  </si>
  <si>
    <t xml:space="preserve">P9. Соблюдение сроков представления главным администратором фрагмента РРО, уточненного с учетом фактического исполнения расходных обязательств Северо-Енисейского района в отчетном финансовом году 
</t>
  </si>
  <si>
    <t xml:space="preserve">Р2. Своевременность разработки муниципальных правовых актов, договоров и соглашений, формирующих расходные обязательства Северо-Енисейского рай-она </t>
  </si>
  <si>
    <t>Р1. Своевременность представления уточненного фрагмента реестра расходных обязательств  (далее – РРО) главным администратором</t>
  </si>
  <si>
    <t>Администрация Северо-Енисейского района</t>
  </si>
  <si>
    <t>Финансовое управление администрации Северо-Енисейского района</t>
  </si>
  <si>
    <t>Отдел физической культуры, спорта и молодежной политики администрации Северо-Енисейского района</t>
  </si>
  <si>
    <t>Отдел культуры администрации Северо-Енисейского района</t>
  </si>
  <si>
    <t>Управление образования администрации Северо-Енисейского района</t>
  </si>
  <si>
    <t>Кол-во главных администраторов, участвующих в оценке показателя</t>
  </si>
  <si>
    <t>Среднее значение оценки по каждому из показателей Spi</t>
  </si>
  <si>
    <t>Кол-во главных администраторов, у которых оценка по показателю ниже 3 баллов</t>
  </si>
  <si>
    <t>Кол-во показателей, средняя оценка по которым по всем главным администраторам ниже 3 баллов</t>
  </si>
  <si>
    <t>Суммарная оценка каче-ства финан-сового ме-неджмента (КФМ)</t>
  </si>
  <si>
    <t>Уровень ка-чества фи-нансового менеджмента (Q)</t>
  </si>
  <si>
    <t>Рейтинговая оценка глав-ного админи-стратора (R )</t>
  </si>
  <si>
    <t>Максимальная оценка, кото-рую может получить главный ад-министратор (MAX)</t>
  </si>
  <si>
    <t>-</t>
  </si>
  <si>
    <t>Отчет о результатах мониторинга качества финансового менеджмента за 2021 год</t>
  </si>
  <si>
    <t>Северо-Енисейский районный Совет депутатов</t>
  </si>
  <si>
    <t>Комитет по управлению муниципальным имуществом адмнистрации Северо-Енисейского района</t>
  </si>
  <si>
    <t xml:space="preserve">Контрольно-счетная комиссия Северо-Енисейского района </t>
  </si>
  <si>
    <t>Кол-во баллов по всем главным администраторам 
по данному показателю</t>
  </si>
  <si>
    <t>Кол-во показателей, средняя оценка по которым 
по всем главным администраторам 5 баллов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</si>
</sst>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6">
    <font>
      <sz val="10"/>
      <name val="Arial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justify" wrapText="1"/>
    </xf>
    <xf numFmtId="0" fontId="5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" fontId="10" fillId="33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19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193" fontId="7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28"/>
  <sheetViews>
    <sheetView tabSelected="1" zoomScalePageLayoutView="0" workbookViewId="0" topLeftCell="D4">
      <selection activeCell="F24" sqref="F24"/>
    </sheetView>
  </sheetViews>
  <sheetFormatPr defaultColWidth="9.140625" defaultRowHeight="12.75"/>
  <cols>
    <col min="1" max="1" width="5.421875" style="0" customWidth="1"/>
    <col min="2" max="2" width="32.140625" style="0" customWidth="1"/>
    <col min="3" max="3" width="7.421875" style="0" customWidth="1"/>
    <col min="4" max="4" width="7.28125" style="0" customWidth="1"/>
    <col min="5" max="5" width="6.00390625" style="0" customWidth="1"/>
    <col min="8" max="8" width="7.7109375" style="0" customWidth="1"/>
    <col min="9" max="9" width="9.7109375" style="0" customWidth="1"/>
    <col min="10" max="10" width="7.8515625" style="0" customWidth="1"/>
    <col min="14" max="14" width="8.28125" style="0" customWidth="1"/>
    <col min="16" max="16" width="6.57421875" style="0" customWidth="1"/>
    <col min="17" max="17" width="6.8515625" style="0" customWidth="1"/>
    <col min="22" max="22" width="7.421875" style="0" customWidth="1"/>
    <col min="23" max="23" width="7.28125" style="0" customWidth="1"/>
    <col min="25" max="25" width="8.140625" style="0" customWidth="1"/>
    <col min="26" max="26" width="6.7109375" style="0" customWidth="1"/>
    <col min="27" max="27" width="7.00390625" style="0" customWidth="1"/>
    <col min="28" max="28" width="7.7109375" style="0" customWidth="1"/>
    <col min="29" max="29" width="7.8515625" style="0" customWidth="1"/>
    <col min="30" max="30" width="8.140625" style="0" customWidth="1"/>
  </cols>
  <sheetData>
    <row r="2" spans="2:11" ht="16.5">
      <c r="B2" s="14" t="s">
        <v>40</v>
      </c>
      <c r="C2" s="14"/>
      <c r="D2" s="14"/>
      <c r="E2" s="14"/>
      <c r="F2" s="14"/>
      <c r="G2" s="14"/>
      <c r="H2" s="14"/>
      <c r="I2" s="14"/>
      <c r="J2" s="14"/>
      <c r="K2" s="14"/>
    </row>
    <row r="4" spans="1:30" ht="409.5" customHeight="1">
      <c r="A4" s="4" t="s">
        <v>0</v>
      </c>
      <c r="B4" s="5" t="s">
        <v>1</v>
      </c>
      <c r="C4" s="6" t="s">
        <v>25</v>
      </c>
      <c r="D4" s="6" t="s">
        <v>24</v>
      </c>
      <c r="E4" s="6" t="s">
        <v>2</v>
      </c>
      <c r="F4" s="6" t="s">
        <v>3</v>
      </c>
      <c r="G4" s="6" t="s">
        <v>4</v>
      </c>
      <c r="H4" s="6" t="s">
        <v>21</v>
      </c>
      <c r="I4" s="6" t="s">
        <v>5</v>
      </c>
      <c r="J4" s="6" t="s">
        <v>6</v>
      </c>
      <c r="K4" s="6" t="s">
        <v>23</v>
      </c>
      <c r="L4" s="6" t="s">
        <v>7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22</v>
      </c>
      <c r="AA4" s="7" t="s">
        <v>35</v>
      </c>
      <c r="AB4" s="7" t="s">
        <v>36</v>
      </c>
      <c r="AC4" s="7" t="s">
        <v>37</v>
      </c>
      <c r="AD4" s="8" t="s">
        <v>38</v>
      </c>
    </row>
    <row r="5" spans="1:30" ht="15">
      <c r="A5" s="2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  <c r="AC5" s="11">
        <v>29</v>
      </c>
      <c r="AD5" s="11">
        <v>30</v>
      </c>
    </row>
    <row r="6" spans="1:30" ht="51.75">
      <c r="A6" s="2"/>
      <c r="B6" s="9" t="s">
        <v>28</v>
      </c>
      <c r="C6" s="15">
        <v>5</v>
      </c>
      <c r="D6" s="15">
        <v>5</v>
      </c>
      <c r="E6" s="15">
        <v>5</v>
      </c>
      <c r="F6" s="15">
        <v>5</v>
      </c>
      <c r="G6" s="15">
        <v>5</v>
      </c>
      <c r="H6" s="15">
        <v>5</v>
      </c>
      <c r="I6" s="15">
        <v>5</v>
      </c>
      <c r="J6" s="15">
        <v>5</v>
      </c>
      <c r="K6" s="15">
        <v>5</v>
      </c>
      <c r="L6" s="15">
        <v>5</v>
      </c>
      <c r="M6" s="15">
        <v>5</v>
      </c>
      <c r="N6" s="15">
        <v>5</v>
      </c>
      <c r="O6" s="16">
        <v>5</v>
      </c>
      <c r="P6" s="15">
        <v>5</v>
      </c>
      <c r="Q6" s="15">
        <v>5</v>
      </c>
      <c r="R6" s="15">
        <v>5</v>
      </c>
      <c r="S6" s="15">
        <v>5</v>
      </c>
      <c r="T6" s="15">
        <v>5</v>
      </c>
      <c r="U6" s="15">
        <v>5</v>
      </c>
      <c r="V6" s="15">
        <v>5</v>
      </c>
      <c r="W6" s="15">
        <v>5</v>
      </c>
      <c r="X6" s="15">
        <v>5</v>
      </c>
      <c r="Y6" s="15">
        <v>5</v>
      </c>
      <c r="Z6" s="15">
        <v>5</v>
      </c>
      <c r="AA6" s="15">
        <f aca="true" t="shared" si="0" ref="AA6:AA13">SUM(C6:Z6)</f>
        <v>120</v>
      </c>
      <c r="AB6" s="17">
        <f aca="true" t="shared" si="1" ref="AB6:AB13">AA6/AD6</f>
        <v>1</v>
      </c>
      <c r="AC6" s="18">
        <f>5*AB6</f>
        <v>5</v>
      </c>
      <c r="AD6" s="15">
        <v>120</v>
      </c>
    </row>
    <row r="7" spans="1:30" ht="26.25">
      <c r="A7" s="2"/>
      <c r="B7" s="9" t="s">
        <v>29</v>
      </c>
      <c r="C7" s="15">
        <v>5</v>
      </c>
      <c r="D7" s="15">
        <v>5</v>
      </c>
      <c r="E7" s="15">
        <v>0</v>
      </c>
      <c r="F7" s="15">
        <v>5</v>
      </c>
      <c r="G7" s="15">
        <v>5</v>
      </c>
      <c r="H7" s="15">
        <v>5</v>
      </c>
      <c r="I7" s="15">
        <v>5</v>
      </c>
      <c r="J7" s="15">
        <v>5</v>
      </c>
      <c r="K7" s="15">
        <v>5</v>
      </c>
      <c r="L7" s="15">
        <v>5</v>
      </c>
      <c r="M7" s="15">
        <v>5</v>
      </c>
      <c r="N7" s="15">
        <v>5</v>
      </c>
      <c r="O7" s="16">
        <v>5</v>
      </c>
      <c r="P7" s="15">
        <v>5</v>
      </c>
      <c r="Q7" s="15">
        <v>5</v>
      </c>
      <c r="R7" s="15">
        <v>5</v>
      </c>
      <c r="S7" s="15">
        <v>5</v>
      </c>
      <c r="T7" s="15">
        <v>5</v>
      </c>
      <c r="U7" s="15">
        <v>5</v>
      </c>
      <c r="V7" s="15">
        <v>5</v>
      </c>
      <c r="W7" s="15">
        <v>5</v>
      </c>
      <c r="X7" s="15">
        <v>5</v>
      </c>
      <c r="Y7" s="15">
        <v>5</v>
      </c>
      <c r="Z7" s="15">
        <v>5</v>
      </c>
      <c r="AA7" s="15">
        <f t="shared" si="0"/>
        <v>115</v>
      </c>
      <c r="AB7" s="17">
        <f t="shared" si="1"/>
        <v>0.9583333333333334</v>
      </c>
      <c r="AC7" s="18">
        <f>5*AB7</f>
        <v>4.791666666666667</v>
      </c>
      <c r="AD7" s="15">
        <v>120</v>
      </c>
    </row>
    <row r="8" spans="1:30" ht="39">
      <c r="A8" s="2"/>
      <c r="B8" s="9" t="s">
        <v>30</v>
      </c>
      <c r="C8" s="15">
        <v>5</v>
      </c>
      <c r="D8" s="15">
        <v>5</v>
      </c>
      <c r="E8" s="15">
        <v>0</v>
      </c>
      <c r="F8" s="15">
        <v>5</v>
      </c>
      <c r="G8" s="15">
        <v>5</v>
      </c>
      <c r="H8" s="16">
        <v>0</v>
      </c>
      <c r="I8" s="15">
        <v>5</v>
      </c>
      <c r="J8" s="15">
        <v>5</v>
      </c>
      <c r="K8" s="15">
        <v>5</v>
      </c>
      <c r="L8" s="15">
        <v>5</v>
      </c>
      <c r="M8" s="15">
        <v>5</v>
      </c>
      <c r="N8" s="15">
        <v>5</v>
      </c>
      <c r="O8" s="16" t="s">
        <v>39</v>
      </c>
      <c r="P8" s="15">
        <v>1</v>
      </c>
      <c r="Q8" s="16">
        <v>0</v>
      </c>
      <c r="R8" s="15">
        <v>5</v>
      </c>
      <c r="S8" s="15">
        <v>5</v>
      </c>
      <c r="T8" s="15">
        <v>5</v>
      </c>
      <c r="U8" s="15">
        <v>5</v>
      </c>
      <c r="V8" s="15">
        <v>5</v>
      </c>
      <c r="W8" s="15">
        <v>5</v>
      </c>
      <c r="X8" s="15">
        <v>5</v>
      </c>
      <c r="Y8" s="15">
        <v>5</v>
      </c>
      <c r="Z8" s="15">
        <v>3</v>
      </c>
      <c r="AA8" s="15">
        <f t="shared" si="0"/>
        <v>94</v>
      </c>
      <c r="AB8" s="17">
        <f t="shared" si="1"/>
        <v>0.8173913043478261</v>
      </c>
      <c r="AC8" s="18">
        <f>5*AB8</f>
        <v>4.086956521739131</v>
      </c>
      <c r="AD8" s="15">
        <v>115</v>
      </c>
    </row>
    <row r="9" spans="1:30" ht="27.75" customHeight="1">
      <c r="A9" s="3"/>
      <c r="B9" s="9" t="s">
        <v>26</v>
      </c>
      <c r="C9" s="15">
        <v>0</v>
      </c>
      <c r="D9" s="15">
        <v>5</v>
      </c>
      <c r="E9" s="15">
        <v>0</v>
      </c>
      <c r="F9" s="15">
        <v>5</v>
      </c>
      <c r="G9" s="15">
        <v>5</v>
      </c>
      <c r="H9" s="15">
        <v>5</v>
      </c>
      <c r="I9" s="15">
        <v>0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6">
        <v>5</v>
      </c>
      <c r="P9" s="15">
        <v>1</v>
      </c>
      <c r="Q9" s="15">
        <v>5</v>
      </c>
      <c r="R9" s="16" t="s">
        <v>39</v>
      </c>
      <c r="S9" s="16" t="s">
        <v>39</v>
      </c>
      <c r="T9" s="15">
        <v>5</v>
      </c>
      <c r="U9" s="16" t="str">
        <f>U11</f>
        <v>-</v>
      </c>
      <c r="V9" s="16" t="s">
        <v>39</v>
      </c>
      <c r="W9" s="16" t="s">
        <v>39</v>
      </c>
      <c r="X9" s="15">
        <v>5</v>
      </c>
      <c r="Y9" s="15">
        <v>5</v>
      </c>
      <c r="Z9" s="15">
        <v>5</v>
      </c>
      <c r="AA9" s="15">
        <f t="shared" si="0"/>
        <v>76</v>
      </c>
      <c r="AB9" s="17">
        <f t="shared" si="1"/>
        <v>0.8</v>
      </c>
      <c r="AC9" s="18">
        <f>AB9*5</f>
        <v>4</v>
      </c>
      <c r="AD9" s="15">
        <v>95</v>
      </c>
    </row>
    <row r="10" spans="1:31" ht="27.75" customHeight="1">
      <c r="A10" s="3"/>
      <c r="B10" s="12" t="s">
        <v>41</v>
      </c>
      <c r="C10" s="16">
        <v>5</v>
      </c>
      <c r="D10" s="16">
        <v>5</v>
      </c>
      <c r="E10" s="16">
        <v>5</v>
      </c>
      <c r="F10" s="16">
        <v>5</v>
      </c>
      <c r="G10" s="16">
        <v>5</v>
      </c>
      <c r="H10" s="19" t="s">
        <v>39</v>
      </c>
      <c r="I10" s="16">
        <v>5</v>
      </c>
      <c r="J10" s="19" t="s">
        <v>39</v>
      </c>
      <c r="K10" s="16">
        <v>5</v>
      </c>
      <c r="L10" s="16">
        <v>5</v>
      </c>
      <c r="M10" s="16">
        <v>5</v>
      </c>
      <c r="N10" s="16">
        <v>5</v>
      </c>
      <c r="O10" s="19" t="s">
        <v>39</v>
      </c>
      <c r="P10" s="16">
        <v>5</v>
      </c>
      <c r="Q10" s="16">
        <v>5</v>
      </c>
      <c r="R10" s="19" t="s">
        <v>39</v>
      </c>
      <c r="S10" s="19" t="s">
        <v>39</v>
      </c>
      <c r="T10" s="19" t="s">
        <v>39</v>
      </c>
      <c r="U10" s="19" t="s">
        <v>39</v>
      </c>
      <c r="V10" s="19" t="s">
        <v>39</v>
      </c>
      <c r="W10" s="19" t="s">
        <v>39</v>
      </c>
      <c r="X10" s="19" t="s">
        <v>39</v>
      </c>
      <c r="Y10" s="16">
        <v>5</v>
      </c>
      <c r="Z10" s="19" t="s">
        <v>39</v>
      </c>
      <c r="AA10" s="16">
        <f t="shared" si="0"/>
        <v>65</v>
      </c>
      <c r="AB10" s="20">
        <f t="shared" si="1"/>
        <v>1</v>
      </c>
      <c r="AC10" s="21">
        <f>AB10*5</f>
        <v>5</v>
      </c>
      <c r="AD10" s="16">
        <v>65</v>
      </c>
      <c r="AE10" s="13"/>
    </row>
    <row r="11" spans="1:30" ht="48.75" customHeight="1">
      <c r="A11" s="3"/>
      <c r="B11" s="9" t="s">
        <v>27</v>
      </c>
      <c r="C11" s="15">
        <v>5</v>
      </c>
      <c r="D11" s="15">
        <v>5</v>
      </c>
      <c r="E11" s="15">
        <v>0</v>
      </c>
      <c r="F11" s="15">
        <v>5</v>
      </c>
      <c r="G11" s="15">
        <v>5</v>
      </c>
      <c r="H11" s="16" t="s">
        <v>39</v>
      </c>
      <c r="I11" s="15">
        <v>5</v>
      </c>
      <c r="J11" s="19" t="s">
        <v>39</v>
      </c>
      <c r="K11" s="15">
        <v>5</v>
      </c>
      <c r="L11" s="15">
        <v>5</v>
      </c>
      <c r="M11" s="15">
        <v>5</v>
      </c>
      <c r="N11" s="15">
        <v>5</v>
      </c>
      <c r="O11" s="16" t="s">
        <v>39</v>
      </c>
      <c r="P11" s="15">
        <v>5</v>
      </c>
      <c r="Q11" s="16">
        <v>5</v>
      </c>
      <c r="R11" s="16" t="s">
        <v>39</v>
      </c>
      <c r="S11" s="16" t="s">
        <v>39</v>
      </c>
      <c r="T11" s="16" t="s">
        <v>39</v>
      </c>
      <c r="U11" s="16" t="s">
        <v>39</v>
      </c>
      <c r="V11" s="16" t="s">
        <v>39</v>
      </c>
      <c r="W11" s="16" t="s">
        <v>39</v>
      </c>
      <c r="X11" s="16" t="s">
        <v>39</v>
      </c>
      <c r="Y11" s="15">
        <v>5</v>
      </c>
      <c r="Z11" s="15">
        <v>5</v>
      </c>
      <c r="AA11" s="15">
        <f t="shared" si="0"/>
        <v>65</v>
      </c>
      <c r="AB11" s="17">
        <f t="shared" si="1"/>
        <v>0.9285714285714286</v>
      </c>
      <c r="AC11" s="18">
        <f>5*AB11</f>
        <v>4.642857142857143</v>
      </c>
      <c r="AD11" s="15">
        <v>70</v>
      </c>
    </row>
    <row r="12" spans="1:30" ht="28.5" customHeight="1">
      <c r="A12" s="3"/>
      <c r="B12" s="9" t="s">
        <v>43</v>
      </c>
      <c r="C12" s="15">
        <v>5</v>
      </c>
      <c r="D12" s="15">
        <v>5</v>
      </c>
      <c r="E12" s="15">
        <v>5</v>
      </c>
      <c r="F12" s="15">
        <v>5</v>
      </c>
      <c r="G12" s="15">
        <v>5</v>
      </c>
      <c r="H12" s="19" t="s">
        <v>39</v>
      </c>
      <c r="I12" s="15">
        <v>5</v>
      </c>
      <c r="J12" s="19" t="s">
        <v>39</v>
      </c>
      <c r="K12" s="15">
        <v>5</v>
      </c>
      <c r="L12" s="15">
        <v>5</v>
      </c>
      <c r="M12" s="15">
        <v>5</v>
      </c>
      <c r="N12" s="15">
        <v>5</v>
      </c>
      <c r="O12" s="19" t="s">
        <v>39</v>
      </c>
      <c r="P12" s="15">
        <v>5</v>
      </c>
      <c r="Q12" s="16">
        <v>0</v>
      </c>
      <c r="R12" s="19" t="s">
        <v>39</v>
      </c>
      <c r="S12" s="19" t="s">
        <v>39</v>
      </c>
      <c r="T12" s="19" t="s">
        <v>39</v>
      </c>
      <c r="U12" s="19" t="s">
        <v>39</v>
      </c>
      <c r="V12" s="19" t="s">
        <v>39</v>
      </c>
      <c r="W12" s="19" t="s">
        <v>39</v>
      </c>
      <c r="X12" s="19" t="s">
        <v>39</v>
      </c>
      <c r="Y12" s="15">
        <v>5</v>
      </c>
      <c r="Z12" s="19" t="s">
        <v>39</v>
      </c>
      <c r="AA12" s="15">
        <f t="shared" si="0"/>
        <v>60</v>
      </c>
      <c r="AB12" s="17">
        <f t="shared" si="1"/>
        <v>0.9230769230769231</v>
      </c>
      <c r="AC12" s="18">
        <f>5*AB12</f>
        <v>4.615384615384616</v>
      </c>
      <c r="AD12" s="15">
        <v>65</v>
      </c>
    </row>
    <row r="13" spans="1:30" ht="52.5" customHeight="1">
      <c r="A13" s="3"/>
      <c r="B13" s="9" t="s">
        <v>42</v>
      </c>
      <c r="C13" s="16">
        <v>5</v>
      </c>
      <c r="D13" s="16">
        <v>5</v>
      </c>
      <c r="E13" s="16">
        <v>3</v>
      </c>
      <c r="F13" s="16">
        <v>5</v>
      </c>
      <c r="G13" s="16">
        <v>5</v>
      </c>
      <c r="H13" s="16">
        <v>4</v>
      </c>
      <c r="I13" s="16">
        <v>5</v>
      </c>
      <c r="J13" s="19" t="s">
        <v>39</v>
      </c>
      <c r="K13" s="16">
        <v>5</v>
      </c>
      <c r="L13" s="16">
        <v>5</v>
      </c>
      <c r="M13" s="16">
        <v>5</v>
      </c>
      <c r="N13" s="16">
        <v>5</v>
      </c>
      <c r="O13" s="19" t="s">
        <v>39</v>
      </c>
      <c r="P13" s="16">
        <v>0</v>
      </c>
      <c r="Q13" s="16">
        <v>5</v>
      </c>
      <c r="R13" s="19" t="s">
        <v>39</v>
      </c>
      <c r="S13" s="19" t="s">
        <v>39</v>
      </c>
      <c r="T13" s="19" t="s">
        <v>39</v>
      </c>
      <c r="U13" s="19" t="s">
        <v>39</v>
      </c>
      <c r="V13" s="19" t="s">
        <v>39</v>
      </c>
      <c r="W13" s="19" t="s">
        <v>39</v>
      </c>
      <c r="X13" s="19" t="s">
        <v>39</v>
      </c>
      <c r="Y13" s="16">
        <v>5</v>
      </c>
      <c r="Z13" s="16">
        <v>5</v>
      </c>
      <c r="AA13" s="15">
        <f t="shared" si="0"/>
        <v>67</v>
      </c>
      <c r="AB13" s="17">
        <f t="shared" si="1"/>
        <v>0.8933333333333333</v>
      </c>
      <c r="AC13" s="18">
        <f>5*AB13</f>
        <v>4.466666666666667</v>
      </c>
      <c r="AD13" s="15">
        <v>75</v>
      </c>
    </row>
    <row r="14" spans="1:30" ht="26.25">
      <c r="A14" s="3"/>
      <c r="B14" s="10" t="s">
        <v>31</v>
      </c>
      <c r="C14" s="15">
        <v>8</v>
      </c>
      <c r="D14" s="15">
        <v>8</v>
      </c>
      <c r="E14" s="15">
        <v>8</v>
      </c>
      <c r="F14" s="15">
        <v>8</v>
      </c>
      <c r="G14" s="15">
        <v>8</v>
      </c>
      <c r="H14" s="15">
        <v>5</v>
      </c>
      <c r="I14" s="15">
        <v>8</v>
      </c>
      <c r="J14" s="15">
        <v>4</v>
      </c>
      <c r="K14" s="15">
        <v>8</v>
      </c>
      <c r="L14" s="15">
        <v>8</v>
      </c>
      <c r="M14" s="15">
        <v>8</v>
      </c>
      <c r="N14" s="15">
        <v>8</v>
      </c>
      <c r="O14" s="16">
        <v>3</v>
      </c>
      <c r="P14" s="15">
        <v>8</v>
      </c>
      <c r="Q14" s="15">
        <v>8</v>
      </c>
      <c r="R14" s="15">
        <v>3</v>
      </c>
      <c r="S14" s="15">
        <v>3</v>
      </c>
      <c r="T14" s="15">
        <v>4</v>
      </c>
      <c r="U14" s="15">
        <v>3</v>
      </c>
      <c r="V14" s="15">
        <v>3</v>
      </c>
      <c r="W14" s="15">
        <v>3</v>
      </c>
      <c r="X14" s="15">
        <v>4</v>
      </c>
      <c r="Y14" s="15">
        <v>8</v>
      </c>
      <c r="Z14" s="15">
        <v>6</v>
      </c>
      <c r="AA14" s="15"/>
      <c r="AB14" s="15"/>
      <c r="AC14" s="15"/>
      <c r="AD14" s="15"/>
    </row>
    <row r="15" spans="1:30" ht="33" customHeight="1">
      <c r="A15" s="3"/>
      <c r="B15" s="10" t="s">
        <v>32</v>
      </c>
      <c r="C15" s="17">
        <f>(C9+C11+C6+C7+C8+C10+C12+C13)/8</f>
        <v>4.375</v>
      </c>
      <c r="D15" s="17">
        <f>(D9+D11+D6+D7+D8+D10+D12+D13)/8</f>
        <v>5</v>
      </c>
      <c r="E15" s="17">
        <f>(E9+E11+E6+E7+E8+E12+E10+E13)/8</f>
        <v>2.25</v>
      </c>
      <c r="F15" s="17">
        <f>(F9+F11+F6+F7+F8+F10+F12+F13)/8</f>
        <v>5</v>
      </c>
      <c r="G15" s="17">
        <f>(G9+G11+G6+G7+G8+G10+G12+G13)/8</f>
        <v>5</v>
      </c>
      <c r="H15" s="17">
        <f>(H9+H6+H7+H8+H13)/5</f>
        <v>3.8</v>
      </c>
      <c r="I15" s="17">
        <f>(I9+I11+I6+I7+I8+I10+I12+I13)/8</f>
        <v>4.375</v>
      </c>
      <c r="J15" s="17">
        <f>(J9+J6+J7+J8)/4</f>
        <v>5</v>
      </c>
      <c r="K15" s="17">
        <f>(K9+K11+K6+K7+K8+K10+K12+K13)/8</f>
        <v>5</v>
      </c>
      <c r="L15" s="17">
        <f>(L9+L11+L6+L7+L8+L10+L12+L13)/8</f>
        <v>5</v>
      </c>
      <c r="M15" s="17">
        <f>(M9+M11+M6+M7+M8+M10+M12+M13)/8</f>
        <v>5</v>
      </c>
      <c r="N15" s="17">
        <f>(N9+N11+N6+N7+N8+N10+N12+N13)/8</f>
        <v>5</v>
      </c>
      <c r="O15" s="17">
        <f>(O9+O6+O7)/3</f>
        <v>5</v>
      </c>
      <c r="P15" s="17">
        <f>(P9+P11+P6+P7+P8+P10+P12+P13)/8</f>
        <v>3.375</v>
      </c>
      <c r="Q15" s="17">
        <f>(Q9+Q11+Q6+Q7+Q8+Q10+Q12+Q13)/8</f>
        <v>3.75</v>
      </c>
      <c r="R15" s="17">
        <f>(R6+R7+R8)/3</f>
        <v>5</v>
      </c>
      <c r="S15" s="17">
        <f>(S6+S7+S8)/3</f>
        <v>5</v>
      </c>
      <c r="T15" s="17">
        <f>(T6+T7+T8+T9)/4</f>
        <v>5</v>
      </c>
      <c r="U15" s="17">
        <f>(U6+U7+U8)/3</f>
        <v>5</v>
      </c>
      <c r="V15" s="17">
        <f>(V6+V7+V8)/3</f>
        <v>5</v>
      </c>
      <c r="W15" s="17">
        <f>(W6+W7+W8)/3</f>
        <v>5</v>
      </c>
      <c r="X15" s="17">
        <f>(X6+X7+X8+X9)/4</f>
        <v>5</v>
      </c>
      <c r="Y15" s="17">
        <f>(Y9+Y11+Y6+Y7+Y8+Y10+Y12+Y13)/8</f>
        <v>5</v>
      </c>
      <c r="Z15" s="17">
        <f>(Z9+Z11+Z6+Z7+Z8+Z13)/6</f>
        <v>4.666666666666667</v>
      </c>
      <c r="AA15" s="15"/>
      <c r="AB15" s="15"/>
      <c r="AC15" s="15"/>
      <c r="AD15" s="15"/>
    </row>
    <row r="16" spans="1:30" ht="41.25" customHeight="1">
      <c r="A16" s="3"/>
      <c r="B16" s="10" t="s">
        <v>44</v>
      </c>
      <c r="C16" s="26">
        <f>C6+C7+C8+C9+C10+C11+C12+C13</f>
        <v>35</v>
      </c>
      <c r="D16" s="26">
        <f aca="true" t="shared" si="2" ref="D16:Z16">D6+D7+D8+D9+D10+D11+D12+D13</f>
        <v>40</v>
      </c>
      <c r="E16" s="26">
        <f t="shared" si="2"/>
        <v>18</v>
      </c>
      <c r="F16" s="26">
        <f t="shared" si="2"/>
        <v>40</v>
      </c>
      <c r="G16" s="26">
        <f t="shared" si="2"/>
        <v>40</v>
      </c>
      <c r="H16" s="26">
        <f>H6+H7+H8+H9+H13</f>
        <v>19</v>
      </c>
      <c r="I16" s="26">
        <f t="shared" si="2"/>
        <v>35</v>
      </c>
      <c r="J16" s="26">
        <f>J6+J7+J8+J9</f>
        <v>20</v>
      </c>
      <c r="K16" s="26">
        <f t="shared" si="2"/>
        <v>40</v>
      </c>
      <c r="L16" s="26">
        <f t="shared" si="2"/>
        <v>40</v>
      </c>
      <c r="M16" s="26">
        <f t="shared" si="2"/>
        <v>40</v>
      </c>
      <c r="N16" s="26">
        <f t="shared" si="2"/>
        <v>40</v>
      </c>
      <c r="O16" s="26">
        <f>O6+O7+O9</f>
        <v>15</v>
      </c>
      <c r="P16" s="26">
        <f t="shared" si="2"/>
        <v>27</v>
      </c>
      <c r="Q16" s="26">
        <f t="shared" si="2"/>
        <v>30</v>
      </c>
      <c r="R16" s="26">
        <f>R6+R7+R8</f>
        <v>15</v>
      </c>
      <c r="S16" s="26">
        <f>S6+S7+S8</f>
        <v>15</v>
      </c>
      <c r="T16" s="26">
        <f>T6+T7+T8+T9</f>
        <v>20</v>
      </c>
      <c r="U16" s="26">
        <f>U6+U7+U8</f>
        <v>15</v>
      </c>
      <c r="V16" s="26">
        <f>V6+V7+V8</f>
        <v>15</v>
      </c>
      <c r="W16" s="26">
        <f>W6+W7+W8</f>
        <v>15</v>
      </c>
      <c r="X16" s="26">
        <f>X6+X7+X8</f>
        <v>15</v>
      </c>
      <c r="Y16" s="26">
        <f>Y6+Y7+Y8+Y9+Y10+Y11+Y12+Y13</f>
        <v>40</v>
      </c>
      <c r="Z16" s="26">
        <f>Z6+Z7+Z8+Z9+Z11+Z13</f>
        <v>28</v>
      </c>
      <c r="AA16" s="15"/>
      <c r="AB16" s="15"/>
      <c r="AC16" s="15"/>
      <c r="AD16" s="15"/>
    </row>
    <row r="17" spans="1:30" ht="39">
      <c r="A17" s="3"/>
      <c r="B17" s="10" t="s">
        <v>33</v>
      </c>
      <c r="C17" s="15">
        <v>1</v>
      </c>
      <c r="D17" s="15">
        <v>0</v>
      </c>
      <c r="E17" s="15">
        <v>4</v>
      </c>
      <c r="F17" s="15">
        <v>0</v>
      </c>
      <c r="G17" s="15">
        <v>0</v>
      </c>
      <c r="H17" s="15">
        <v>1</v>
      </c>
      <c r="I17" s="15">
        <v>1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3</v>
      </c>
      <c r="Q17" s="15">
        <v>2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/>
      <c r="AB17" s="15"/>
      <c r="AC17" s="15"/>
      <c r="AD17" s="15"/>
    </row>
    <row r="18" spans="1:34" ht="39">
      <c r="A18" s="3"/>
      <c r="B18" s="10" t="s">
        <v>34</v>
      </c>
      <c r="C18" s="15">
        <v>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27"/>
      <c r="AF18" s="27"/>
      <c r="AG18" s="27"/>
      <c r="AH18" s="27"/>
    </row>
    <row r="19" spans="1:34" ht="51">
      <c r="A19" s="22"/>
      <c r="B19" s="10" t="s">
        <v>45</v>
      </c>
      <c r="C19" s="15">
        <v>17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7"/>
      <c r="AF19" s="27"/>
      <c r="AG19" s="27"/>
      <c r="AH19" s="27"/>
    </row>
    <row r="20" ht="15.75">
      <c r="B20" s="1"/>
    </row>
    <row r="21" ht="15.75">
      <c r="B21" s="24"/>
    </row>
    <row r="22" ht="15.75">
      <c r="B22" s="24"/>
    </row>
    <row r="23" ht="15.75">
      <c r="B23" s="24"/>
    </row>
    <row r="24" ht="15.75">
      <c r="B24" s="24"/>
    </row>
    <row r="25" ht="15.75">
      <c r="B25" s="24"/>
    </row>
    <row r="26" ht="15.75">
      <c r="B26" s="24"/>
    </row>
    <row r="27" ht="12.75">
      <c r="B27" s="25"/>
    </row>
    <row r="28" ht="12.75">
      <c r="B28" s="25"/>
    </row>
  </sheetData>
  <sheetProtection/>
  <mergeCells count="1">
    <mergeCell ref="B2:K2"/>
  </mergeCells>
  <printOptions/>
  <pageMargins left="0.7874015748031497" right="0.3937007874015748" top="0.3937007874015748" bottom="0.3937007874015748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2022-03-24T04:08:40Z</cp:lastPrinted>
  <dcterms:created xsi:type="dcterms:W3CDTF">1996-10-08T23:32:33Z</dcterms:created>
  <dcterms:modified xsi:type="dcterms:W3CDTF">2022-03-24T04:20:34Z</dcterms:modified>
  <cp:category/>
  <cp:version/>
  <cp:contentType/>
  <cp:contentStatus/>
</cp:coreProperties>
</file>